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Oana Gabriela\Desktop\PRo Neets\Consilier planuri de afaceri\LIVRABILE\"/>
    </mc:Choice>
  </mc:AlternateContent>
  <xr:revisionPtr revIDLastSave="0" documentId="8_{4D537B18-7943-415C-92FA-3BE7DB9D8208}" xr6:coauthVersionLast="47" xr6:coauthVersionMax="47" xr10:uidLastSave="{00000000-0000-0000-0000-000000000000}"/>
  <bookViews>
    <workbookView xWindow="-108" yWindow="-108" windowWidth="23256" windowHeight="12576" activeTab="5" xr2:uid="{00000000-000D-0000-FFFF-FFFF00000000}"/>
  </bookViews>
  <sheets>
    <sheet name="1.Buget plan afaceri" sheetId="12" r:id="rId1"/>
    <sheet name="2. Echipamente, utilaje &amp; soft" sheetId="11" r:id="rId2"/>
    <sheet name="3. Cheltuieli Resurse Umane" sheetId="7" r:id="rId3"/>
    <sheet name="4. Cheltuieli materiale&amp; ob inv" sheetId="10" r:id="rId4"/>
    <sheet name="5.Cheltuieli Utilitati &amp; Altele" sheetId="8" r:id="rId5"/>
    <sheet name="6. Venituri" sheetId="9" r:id="rId6"/>
    <sheet name="Cont de profit" sheetId="6" state="hidden" r:id="rId7"/>
    <sheet name="Prev. Bilant" sheetId="3" state="hidden" r:id="rId8"/>
    <sheet name="7. CashFlow" sheetId="4" r:id="rId9"/>
  </sheets>
  <definedNames>
    <definedName name="_xlnm.Print_Area" localSheetId="0">'1.Buget plan afaceri'!$A$1:$I$75</definedName>
    <definedName name="_xlnm.Print_Area" localSheetId="2">'3. Cheltuieli Resurse Umane'!$A$1:$I$34</definedName>
    <definedName name="_xlnm.Print_Area" localSheetId="5">'6. Venituri'!$A$1:$W$32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0" i="12" l="1"/>
  <c r="H70" i="12" s="1"/>
  <c r="I72" i="12"/>
  <c r="H46" i="12"/>
  <c r="F71" i="12"/>
  <c r="H71" i="12" s="1"/>
  <c r="F68" i="12"/>
  <c r="H68" i="12" s="1"/>
  <c r="F67" i="12"/>
  <c r="H67" i="12" s="1"/>
  <c r="F66" i="12"/>
  <c r="H66" i="12" s="1"/>
  <c r="F65" i="12"/>
  <c r="H65" i="12" s="1"/>
  <c r="F64" i="12"/>
  <c r="H64" i="12" s="1"/>
  <c r="F62" i="12"/>
  <c r="H62" i="12" s="1"/>
  <c r="F61" i="12"/>
  <c r="H61" i="12" s="1"/>
  <c r="F59" i="12"/>
  <c r="H59" i="12" s="1"/>
  <c r="F58" i="12"/>
  <c r="H58" i="12" s="1"/>
  <c r="F56" i="12"/>
  <c r="H56" i="12" s="1"/>
  <c r="F55" i="12"/>
  <c r="H55" i="12" s="1"/>
  <c r="F53" i="12"/>
  <c r="H53" i="12" s="1"/>
  <c r="F52" i="12"/>
  <c r="H52" i="12" s="1"/>
  <c r="F50" i="12"/>
  <c r="H50" i="12" s="1"/>
  <c r="F49" i="12"/>
  <c r="H49" i="12" s="1"/>
  <c r="F47" i="12"/>
  <c r="H47" i="12" s="1"/>
  <c r="F46" i="12"/>
  <c r="F44" i="12"/>
  <c r="H44" i="12" s="1"/>
  <c r="F43" i="12"/>
  <c r="H43" i="12" s="1"/>
  <c r="F41" i="12"/>
  <c r="H41" i="12" s="1"/>
  <c r="F40" i="12"/>
  <c r="H40" i="12" s="1"/>
  <c r="F39" i="12"/>
  <c r="H39" i="12" s="1"/>
  <c r="F38" i="12"/>
  <c r="H38" i="12" s="1"/>
  <c r="F36" i="12"/>
  <c r="H36" i="12" s="1"/>
  <c r="F35" i="12"/>
  <c r="H35" i="12" s="1"/>
  <c r="F34" i="12"/>
  <c r="H34" i="12" s="1"/>
  <c r="F32" i="12"/>
  <c r="H32" i="12" s="1"/>
  <c r="F31" i="12"/>
  <c r="H31" i="12" s="1"/>
  <c r="F30" i="12"/>
  <c r="H30" i="12" s="1"/>
  <c r="F28" i="12"/>
  <c r="H28" i="12" s="1"/>
  <c r="F27" i="12"/>
  <c r="H27" i="12" s="1"/>
  <c r="F26" i="12"/>
  <c r="H26" i="12" s="1"/>
  <c r="F25" i="12"/>
  <c r="H25" i="12" s="1"/>
  <c r="F23" i="12"/>
  <c r="H23" i="12" s="1"/>
  <c r="F22" i="12"/>
  <c r="H22" i="12" s="1"/>
  <c r="F21" i="12"/>
  <c r="H21" i="12" s="1"/>
  <c r="F19" i="12"/>
  <c r="H19" i="12" s="1"/>
  <c r="F18" i="12"/>
  <c r="H18" i="12" s="1"/>
  <c r="F17" i="12"/>
  <c r="H17" i="12" s="1"/>
  <c r="F16" i="12"/>
  <c r="H16" i="12" s="1"/>
  <c r="F15" i="12"/>
  <c r="H15" i="12" s="1"/>
  <c r="H12" i="12"/>
  <c r="H11" i="12"/>
  <c r="F12" i="12"/>
  <c r="F13" i="12"/>
  <c r="H13" i="12" s="1"/>
  <c r="F11" i="12"/>
  <c r="D20" i="4"/>
  <c r="D19" i="4"/>
  <c r="D18" i="4"/>
  <c r="D17" i="4"/>
  <c r="D16" i="4"/>
  <c r="C29" i="4"/>
  <c r="C26" i="4"/>
  <c r="C21" i="4"/>
  <c r="C19" i="4"/>
  <c r="E14" i="4"/>
  <c r="H8" i="7"/>
  <c r="F8" i="7"/>
  <c r="I8" i="7" s="1"/>
  <c r="H9" i="7"/>
  <c r="H10" i="7"/>
  <c r="H11" i="7"/>
  <c r="H12" i="7"/>
  <c r="D13" i="7"/>
  <c r="F9" i="7"/>
  <c r="I9" i="7" s="1"/>
  <c r="I13" i="7" s="1"/>
  <c r="C15" i="4" s="1"/>
  <c r="F10" i="7"/>
  <c r="F11" i="7"/>
  <c r="I11" i="7" s="1"/>
  <c r="F12" i="7"/>
  <c r="F33" i="7"/>
  <c r="F30" i="7"/>
  <c r="F31" i="7"/>
  <c r="F32" i="7"/>
  <c r="F29" i="7"/>
  <c r="F19" i="7"/>
  <c r="F20" i="7"/>
  <c r="F21" i="7"/>
  <c r="F22" i="7"/>
  <c r="F18" i="7"/>
  <c r="Y43" i="11"/>
  <c r="Z43" i="11" s="1"/>
  <c r="P43" i="11"/>
  <c r="Q43" i="11"/>
  <c r="G43" i="11"/>
  <c r="Y42" i="11"/>
  <c r="Z42" i="11"/>
  <c r="AA42" i="11"/>
  <c r="P42" i="11"/>
  <c r="Q42" i="11" s="1"/>
  <c r="R42" i="11" s="1"/>
  <c r="G42" i="11"/>
  <c r="H42" i="11" s="1"/>
  <c r="Y41" i="11"/>
  <c r="AA41" i="11" s="1"/>
  <c r="Z41" i="11"/>
  <c r="P41" i="11"/>
  <c r="G41" i="11"/>
  <c r="Y40" i="11"/>
  <c r="P40" i="11"/>
  <c r="G40" i="11"/>
  <c r="H40" i="11"/>
  <c r="Y39" i="11"/>
  <c r="P39" i="11"/>
  <c r="Q39" i="11" s="1"/>
  <c r="R39" i="11" s="1"/>
  <c r="G39" i="11"/>
  <c r="H39" i="11" s="1"/>
  <c r="Y38" i="11"/>
  <c r="Z38" i="11" s="1"/>
  <c r="AA38" i="11" s="1"/>
  <c r="P38" i="11"/>
  <c r="Q38" i="11"/>
  <c r="G38" i="11"/>
  <c r="H38" i="11" s="1"/>
  <c r="Y37" i="11"/>
  <c r="Z37" i="11"/>
  <c r="AA37" i="11"/>
  <c r="P37" i="11"/>
  <c r="Q37" i="11" s="1"/>
  <c r="G37" i="11"/>
  <c r="H37" i="11" s="1"/>
  <c r="Y36" i="11"/>
  <c r="P36" i="11"/>
  <c r="Q36" i="11" s="1"/>
  <c r="R36" i="11" s="1"/>
  <c r="G36" i="11"/>
  <c r="Y35" i="11"/>
  <c r="Z35" i="11"/>
  <c r="P35" i="11"/>
  <c r="Q35" i="11" s="1"/>
  <c r="R35" i="11" s="1"/>
  <c r="G35" i="11"/>
  <c r="I35" i="11" s="1"/>
  <c r="Y34" i="11"/>
  <c r="P34" i="11"/>
  <c r="R34" i="11" s="1"/>
  <c r="Q34" i="11"/>
  <c r="G34" i="11"/>
  <c r="Y33" i="11"/>
  <c r="P33" i="11"/>
  <c r="G33" i="11"/>
  <c r="Y32" i="11"/>
  <c r="Z32" i="11" s="1"/>
  <c r="AA32" i="11" s="1"/>
  <c r="P32" i="11"/>
  <c r="G32" i="11"/>
  <c r="I32" i="11" s="1"/>
  <c r="H32" i="11"/>
  <c r="Y22" i="11"/>
  <c r="P22" i="11"/>
  <c r="R22" i="11" s="1"/>
  <c r="Q22" i="11"/>
  <c r="G22" i="11"/>
  <c r="H22" i="11"/>
  <c r="I22" i="11"/>
  <c r="Y21" i="11"/>
  <c r="P21" i="11"/>
  <c r="Q21" i="11"/>
  <c r="R21" i="11"/>
  <c r="G21" i="11"/>
  <c r="I21" i="11" s="1"/>
  <c r="Y20" i="11"/>
  <c r="P20" i="11"/>
  <c r="Q20" i="11" s="1"/>
  <c r="G20" i="11"/>
  <c r="I20" i="11" s="1"/>
  <c r="H20" i="11"/>
  <c r="Y19" i="11"/>
  <c r="Z19" i="11"/>
  <c r="P19" i="11"/>
  <c r="R19" i="11" s="1"/>
  <c r="G19" i="11"/>
  <c r="H19" i="11"/>
  <c r="Y18" i="11"/>
  <c r="P18" i="11"/>
  <c r="Q18" i="11" s="1"/>
  <c r="G18" i="11"/>
  <c r="H18" i="11"/>
  <c r="Y17" i="11"/>
  <c r="Z17" i="11" s="1"/>
  <c r="P17" i="11"/>
  <c r="R17" i="11" s="1"/>
  <c r="Q17" i="11"/>
  <c r="G17" i="11"/>
  <c r="H17" i="11"/>
  <c r="Y16" i="11"/>
  <c r="P16" i="11"/>
  <c r="Q16" i="11"/>
  <c r="G16" i="11"/>
  <c r="H16" i="11" s="1"/>
  <c r="Y15" i="11"/>
  <c r="AA15" i="11" s="1"/>
  <c r="Z15" i="11"/>
  <c r="P15" i="11"/>
  <c r="G15" i="11"/>
  <c r="H15" i="11"/>
  <c r="Y14" i="11"/>
  <c r="Z14" i="11" s="1"/>
  <c r="AA14" i="11" s="1"/>
  <c r="P14" i="11"/>
  <c r="Q14" i="11"/>
  <c r="G14" i="11"/>
  <c r="H14" i="11" s="1"/>
  <c r="I14" i="11" s="1"/>
  <c r="Y13" i="11"/>
  <c r="Z13" i="11" s="1"/>
  <c r="P13" i="11"/>
  <c r="Q13" i="11" s="1"/>
  <c r="G13" i="11"/>
  <c r="H13" i="11" s="1"/>
  <c r="I13" i="11" s="1"/>
  <c r="Y12" i="11"/>
  <c r="P12" i="11"/>
  <c r="Q12" i="11" s="1"/>
  <c r="R12" i="11" s="1"/>
  <c r="G12" i="11"/>
  <c r="H12" i="11" s="1"/>
  <c r="I12" i="11" s="1"/>
  <c r="Y11" i="11"/>
  <c r="P11" i="11"/>
  <c r="G11" i="11"/>
  <c r="H11" i="11" s="1"/>
  <c r="Y41" i="10"/>
  <c r="Y40" i="10"/>
  <c r="Z40" i="10" s="1"/>
  <c r="AA40" i="10" s="1"/>
  <c r="Y39" i="10"/>
  <c r="AA39" i="10" s="1"/>
  <c r="Y38" i="10"/>
  <c r="Y37" i="10"/>
  <c r="Z37" i="10"/>
  <c r="Y36" i="10"/>
  <c r="Z36" i="10" s="1"/>
  <c r="AA36" i="10" s="1"/>
  <c r="Y35" i="10"/>
  <c r="Y34" i="10"/>
  <c r="Z34" i="10" s="1"/>
  <c r="AA34" i="10" s="1"/>
  <c r="Y33" i="10"/>
  <c r="Y32" i="10"/>
  <c r="Z32" i="10" s="1"/>
  <c r="Y31" i="10"/>
  <c r="Y42" i="10" s="1"/>
  <c r="Z31" i="10"/>
  <c r="Y30" i="10"/>
  <c r="P41" i="10"/>
  <c r="P40" i="10"/>
  <c r="P39" i="10"/>
  <c r="Q39" i="10"/>
  <c r="R39" i="10"/>
  <c r="P38" i="10"/>
  <c r="Q38" i="10" s="1"/>
  <c r="P37" i="10"/>
  <c r="Q37" i="10"/>
  <c r="R37" i="10"/>
  <c r="P36" i="10"/>
  <c r="Q36" i="10"/>
  <c r="P35" i="10"/>
  <c r="P34" i="10"/>
  <c r="Q34" i="10" s="1"/>
  <c r="P33" i="10"/>
  <c r="R33" i="10" s="1"/>
  <c r="Q33" i="10"/>
  <c r="P32" i="10"/>
  <c r="Q32" i="10"/>
  <c r="P31" i="10"/>
  <c r="Q31" i="10" s="1"/>
  <c r="P30" i="10"/>
  <c r="P42" i="10"/>
  <c r="Y22" i="10"/>
  <c r="Y21" i="10"/>
  <c r="Y20" i="10"/>
  <c r="Z20" i="10" s="1"/>
  <c r="AA20" i="10" s="1"/>
  <c r="Y19" i="10"/>
  <c r="Y18" i="10"/>
  <c r="Z18" i="10" s="1"/>
  <c r="AA18" i="10" s="1"/>
  <c r="Y17" i="10"/>
  <c r="Z17" i="10"/>
  <c r="Y16" i="10"/>
  <c r="Z16" i="10" s="1"/>
  <c r="Y15" i="10"/>
  <c r="Z15" i="10"/>
  <c r="Y14" i="10"/>
  <c r="Z14" i="10"/>
  <c r="AA14" i="10"/>
  <c r="Y13" i="10"/>
  <c r="Z13" i="10" s="1"/>
  <c r="Y12" i="10"/>
  <c r="Z12" i="10" s="1"/>
  <c r="Z23" i="10" s="1"/>
  <c r="Y23" i="10"/>
  <c r="Y11" i="10"/>
  <c r="Z11" i="10"/>
  <c r="P22" i="10"/>
  <c r="Q22" i="10"/>
  <c r="P21" i="10"/>
  <c r="R21" i="10" s="1"/>
  <c r="Q21" i="10"/>
  <c r="P20" i="10"/>
  <c r="Q20" i="10"/>
  <c r="R20" i="10"/>
  <c r="P19" i="10"/>
  <c r="P18" i="10"/>
  <c r="Q18" i="10"/>
  <c r="R18" i="10"/>
  <c r="P17" i="10"/>
  <c r="P16" i="10"/>
  <c r="Q16" i="10"/>
  <c r="P15" i="10"/>
  <c r="Q15" i="10" s="1"/>
  <c r="P14" i="10"/>
  <c r="Q14" i="10"/>
  <c r="R14" i="10"/>
  <c r="P13" i="10"/>
  <c r="P12" i="10"/>
  <c r="P11" i="10"/>
  <c r="P23" i="10" s="1"/>
  <c r="E7" i="6"/>
  <c r="F7" i="6"/>
  <c r="G14" i="10"/>
  <c r="G15" i="10"/>
  <c r="G16" i="10"/>
  <c r="H16" i="10" s="1"/>
  <c r="I16" i="10" s="1"/>
  <c r="G17" i="10"/>
  <c r="H17" i="10"/>
  <c r="I17" i="10"/>
  <c r="G13" i="10"/>
  <c r="G12" i="10"/>
  <c r="H12" i="10"/>
  <c r="I12" i="10"/>
  <c r="G29" i="3"/>
  <c r="G40" i="3" s="1"/>
  <c r="G41" i="3" s="1"/>
  <c r="H29" i="3"/>
  <c r="H40" i="3"/>
  <c r="H41" i="3" s="1"/>
  <c r="F29" i="3"/>
  <c r="F40" i="3"/>
  <c r="F41" i="3" s="1"/>
  <c r="D21" i="4"/>
  <c r="E21" i="4"/>
  <c r="E19" i="4"/>
  <c r="E23" i="6"/>
  <c r="F23" i="6"/>
  <c r="V51" i="8"/>
  <c r="W51" i="8"/>
  <c r="V50" i="8"/>
  <c r="V49" i="8"/>
  <c r="W49" i="8"/>
  <c r="X49" i="8" s="1"/>
  <c r="V48" i="8"/>
  <c r="V47" i="8"/>
  <c r="W47" i="8" s="1"/>
  <c r="V46" i="8"/>
  <c r="V45" i="8"/>
  <c r="W45" i="8"/>
  <c r="X45" i="8" s="1"/>
  <c r="V44" i="8"/>
  <c r="V43" i="8"/>
  <c r="W43" i="8"/>
  <c r="X43" i="8" s="1"/>
  <c r="V42" i="8"/>
  <c r="W42" i="8" s="1"/>
  <c r="V41" i="8"/>
  <c r="W41" i="8" s="1"/>
  <c r="X41" i="8" s="1"/>
  <c r="V34" i="8"/>
  <c r="V33" i="8"/>
  <c r="V32" i="8"/>
  <c r="W32" i="8"/>
  <c r="V31" i="8"/>
  <c r="W31" i="8"/>
  <c r="X31" i="8" s="1"/>
  <c r="V30" i="8"/>
  <c r="W30" i="8" s="1"/>
  <c r="V29" i="8"/>
  <c r="W29" i="8"/>
  <c r="V28" i="8"/>
  <c r="V27" i="8"/>
  <c r="V26" i="8"/>
  <c r="W26" i="8" s="1"/>
  <c r="V25" i="8"/>
  <c r="X25" i="8"/>
  <c r="W25" i="8"/>
  <c r="V24" i="8"/>
  <c r="W24" i="8"/>
  <c r="V17" i="8"/>
  <c r="W17" i="8" s="1"/>
  <c r="V16" i="8"/>
  <c r="V15" i="8"/>
  <c r="V14" i="8"/>
  <c r="W14" i="8" s="1"/>
  <c r="X14" i="8" s="1"/>
  <c r="V13" i="8"/>
  <c r="W13" i="8"/>
  <c r="V12" i="8"/>
  <c r="W12" i="8" s="1"/>
  <c r="V11" i="8"/>
  <c r="V10" i="8"/>
  <c r="V9" i="8"/>
  <c r="W9" i="8"/>
  <c r="V8" i="8"/>
  <c r="V7" i="8"/>
  <c r="W7" i="8" s="1"/>
  <c r="N51" i="8"/>
  <c r="N50" i="8"/>
  <c r="P50" i="8"/>
  <c r="O50" i="8"/>
  <c r="N49" i="8"/>
  <c r="O49" i="8"/>
  <c r="N48" i="8"/>
  <c r="O48" i="8" s="1"/>
  <c r="N47" i="8"/>
  <c r="O47" i="8"/>
  <c r="P47" i="8" s="1"/>
  <c r="N46" i="8"/>
  <c r="O46" i="8"/>
  <c r="N45" i="8"/>
  <c r="O45" i="8" s="1"/>
  <c r="N44" i="8"/>
  <c r="O44" i="8"/>
  <c r="P44" i="8"/>
  <c r="N43" i="8"/>
  <c r="O43" i="8" s="1"/>
  <c r="N42" i="8"/>
  <c r="O42" i="8"/>
  <c r="N41" i="8"/>
  <c r="N34" i="8"/>
  <c r="N33" i="8"/>
  <c r="O33" i="8"/>
  <c r="N32" i="8"/>
  <c r="O32" i="8"/>
  <c r="N31" i="8"/>
  <c r="O31" i="8"/>
  <c r="N30" i="8"/>
  <c r="N29" i="8"/>
  <c r="N28" i="8"/>
  <c r="N27" i="8"/>
  <c r="P27" i="8" s="1"/>
  <c r="N26" i="8"/>
  <c r="O26" i="8"/>
  <c r="P26" i="8"/>
  <c r="N25" i="8"/>
  <c r="O25" i="8" s="1"/>
  <c r="N24" i="8"/>
  <c r="N17" i="8"/>
  <c r="O17" i="8" s="1"/>
  <c r="P17" i="8" s="1"/>
  <c r="N16" i="8"/>
  <c r="O16" i="8"/>
  <c r="P16" i="8"/>
  <c r="N15" i="8"/>
  <c r="N14" i="8"/>
  <c r="O14" i="8"/>
  <c r="N13" i="8"/>
  <c r="O13" i="8" s="1"/>
  <c r="N12" i="8"/>
  <c r="O12" i="8"/>
  <c r="P12" i="8" s="1"/>
  <c r="N11" i="8"/>
  <c r="O11" i="8"/>
  <c r="N10" i="8"/>
  <c r="N18" i="8" s="1"/>
  <c r="N9" i="8"/>
  <c r="N8" i="8"/>
  <c r="O8" i="8"/>
  <c r="P8" i="8" s="1"/>
  <c r="N7" i="8"/>
  <c r="G41" i="10"/>
  <c r="H41" i="10" s="1"/>
  <c r="I41" i="10" s="1"/>
  <c r="G40" i="10"/>
  <c r="H40" i="10"/>
  <c r="G39" i="10"/>
  <c r="H39" i="10" s="1"/>
  <c r="I39" i="10" s="1"/>
  <c r="G38" i="10"/>
  <c r="G37" i="10"/>
  <c r="I37" i="10"/>
  <c r="H37" i="10"/>
  <c r="G36" i="10"/>
  <c r="G35" i="10"/>
  <c r="H35" i="10"/>
  <c r="I35" i="10" s="1"/>
  <c r="G34" i="10"/>
  <c r="G33" i="10"/>
  <c r="G32" i="10"/>
  <c r="H32" i="10"/>
  <c r="G31" i="10"/>
  <c r="H31" i="10"/>
  <c r="G30" i="10"/>
  <c r="H15" i="10"/>
  <c r="I15" i="10" s="1"/>
  <c r="G18" i="10"/>
  <c r="G19" i="10"/>
  <c r="H19" i="10" s="1"/>
  <c r="I19" i="10" s="1"/>
  <c r="G20" i="10"/>
  <c r="H20" i="10"/>
  <c r="I20" i="10" s="1"/>
  <c r="G21" i="10"/>
  <c r="G22" i="10"/>
  <c r="H22" i="10"/>
  <c r="G11" i="10"/>
  <c r="G23" i="10" s="1"/>
  <c r="G7" i="9"/>
  <c r="I7" i="9"/>
  <c r="N7" i="9"/>
  <c r="P7" i="9" s="1"/>
  <c r="P14" i="9" s="1"/>
  <c r="U7" i="9"/>
  <c r="W7" i="9"/>
  <c r="W14" i="9" s="1"/>
  <c r="G8" i="9"/>
  <c r="I8" i="9" s="1"/>
  <c r="N8" i="9"/>
  <c r="U8" i="9"/>
  <c r="W8" i="9"/>
  <c r="G9" i="9"/>
  <c r="I9" i="9"/>
  <c r="N9" i="9"/>
  <c r="P9" i="9"/>
  <c r="U9" i="9"/>
  <c r="U13" i="9"/>
  <c r="W13" i="9"/>
  <c r="U12" i="9"/>
  <c r="W12" i="9" s="1"/>
  <c r="U11" i="9"/>
  <c r="W11" i="9"/>
  <c r="U10" i="9"/>
  <c r="W10" i="9" s="1"/>
  <c r="U6" i="9"/>
  <c r="W6" i="9"/>
  <c r="N13" i="9"/>
  <c r="P13" i="9" s="1"/>
  <c r="N12" i="9"/>
  <c r="P12" i="9"/>
  <c r="N11" i="9"/>
  <c r="P11" i="9" s="1"/>
  <c r="N10" i="9"/>
  <c r="P10" i="9" s="1"/>
  <c r="N6" i="9"/>
  <c r="G10" i="9"/>
  <c r="I10" i="9" s="1"/>
  <c r="G11" i="9"/>
  <c r="I11" i="9"/>
  <c r="G12" i="9"/>
  <c r="I12" i="9" s="1"/>
  <c r="G13" i="9"/>
  <c r="I13" i="9"/>
  <c r="G6" i="9"/>
  <c r="I6" i="9" s="1"/>
  <c r="H14" i="9"/>
  <c r="F51" i="8"/>
  <c r="F50" i="8"/>
  <c r="G50" i="8" s="1"/>
  <c r="H50" i="8" s="1"/>
  <c r="F49" i="8"/>
  <c r="F48" i="8"/>
  <c r="G48" i="8"/>
  <c r="H48" i="8" s="1"/>
  <c r="F47" i="8"/>
  <c r="G47" i="8"/>
  <c r="H47" i="8"/>
  <c r="F46" i="8"/>
  <c r="F45" i="8"/>
  <c r="F44" i="8"/>
  <c r="F43" i="8"/>
  <c r="F42" i="8"/>
  <c r="G42" i="8"/>
  <c r="F41" i="8"/>
  <c r="F25" i="8"/>
  <c r="G25" i="8" s="1"/>
  <c r="F26" i="8"/>
  <c r="F27" i="8"/>
  <c r="G27" i="8"/>
  <c r="H27" i="8" s="1"/>
  <c r="F28" i="8"/>
  <c r="G28" i="8"/>
  <c r="F29" i="8"/>
  <c r="G29" i="8" s="1"/>
  <c r="F30" i="8"/>
  <c r="G30" i="8"/>
  <c r="H30" i="8" s="1"/>
  <c r="F31" i="8"/>
  <c r="F32" i="8"/>
  <c r="F33" i="8"/>
  <c r="F34" i="8"/>
  <c r="G34" i="8" s="1"/>
  <c r="F24" i="8"/>
  <c r="F8" i="8"/>
  <c r="G8" i="8"/>
  <c r="F9" i="8"/>
  <c r="G9" i="8" s="1"/>
  <c r="F10" i="8"/>
  <c r="F11" i="8"/>
  <c r="F12" i="8"/>
  <c r="G12" i="8"/>
  <c r="H12" i="8"/>
  <c r="F13" i="8"/>
  <c r="G13" i="8"/>
  <c r="H13" i="8"/>
  <c r="F14" i="8"/>
  <c r="G14" i="8" s="1"/>
  <c r="F15" i="8"/>
  <c r="G15" i="8"/>
  <c r="F16" i="8"/>
  <c r="G16" i="8"/>
  <c r="F17" i="8"/>
  <c r="F7" i="8"/>
  <c r="G7" i="8"/>
  <c r="O30" i="8"/>
  <c r="P30" i="8" s="1"/>
  <c r="P46" i="8"/>
  <c r="W27" i="8"/>
  <c r="W15" i="8"/>
  <c r="X15" i="8" s="1"/>
  <c r="O15" i="8"/>
  <c r="P15" i="8" s="1"/>
  <c r="O14" i="9"/>
  <c r="G33" i="8"/>
  <c r="H33" i="8" s="1"/>
  <c r="D23" i="6"/>
  <c r="F19" i="3"/>
  <c r="F23" i="3" s="1"/>
  <c r="F22" i="3"/>
  <c r="V14" i="9"/>
  <c r="E16" i="4"/>
  <c r="E17" i="4"/>
  <c r="H13" i="10"/>
  <c r="H23" i="10" s="1"/>
  <c r="E18" i="4"/>
  <c r="G43" i="8"/>
  <c r="H43" i="8"/>
  <c r="D29" i="4"/>
  <c r="D26" i="4"/>
  <c r="E17" i="6"/>
  <c r="E25" i="6"/>
  <c r="G13" i="3"/>
  <c r="H13" i="3"/>
  <c r="E20" i="4"/>
  <c r="E29" i="4"/>
  <c r="E26" i="4"/>
  <c r="F17" i="6"/>
  <c r="F25" i="6"/>
  <c r="F13" i="3"/>
  <c r="G25" i="3"/>
  <c r="F25" i="3"/>
  <c r="H25" i="3"/>
  <c r="D17" i="6"/>
  <c r="D25" i="6"/>
  <c r="C20" i="4"/>
  <c r="G19" i="3"/>
  <c r="G23" i="3"/>
  <c r="H19" i="3"/>
  <c r="H23" i="3" s="1"/>
  <c r="G22" i="3"/>
  <c r="O27" i="8"/>
  <c r="X51" i="8"/>
  <c r="Z33" i="11"/>
  <c r="AA33" i="11"/>
  <c r="H43" i="11"/>
  <c r="I43" i="11" s="1"/>
  <c r="Z12" i="11"/>
  <c r="H35" i="11"/>
  <c r="Q40" i="11"/>
  <c r="H36" i="11"/>
  <c r="I36" i="11" s="1"/>
  <c r="H21" i="11"/>
  <c r="Z16" i="11"/>
  <c r="Z11" i="11"/>
  <c r="AA11" i="11" s="1"/>
  <c r="AA19" i="11"/>
  <c r="Z30" i="10"/>
  <c r="AA30" i="10"/>
  <c r="Z38" i="10"/>
  <c r="Z39" i="10"/>
  <c r="I31" i="10"/>
  <c r="AA17" i="10"/>
  <c r="I22" i="10"/>
  <c r="Z19" i="10"/>
  <c r="AA19" i="10"/>
  <c r="Q19" i="10"/>
  <c r="R19" i="10" s="1"/>
  <c r="O9" i="8"/>
  <c r="P9" i="8"/>
  <c r="P49" i="8"/>
  <c r="O29" i="8"/>
  <c r="H18" i="10"/>
  <c r="I18" i="10" s="1"/>
  <c r="W48" i="8"/>
  <c r="X48" i="8" s="1"/>
  <c r="G32" i="8"/>
  <c r="H32" i="8"/>
  <c r="P32" i="8"/>
  <c r="X17" i="8"/>
  <c r="W46" i="8"/>
  <c r="X46" i="8" s="1"/>
  <c r="W11" i="8"/>
  <c r="X11" i="8"/>
  <c r="G49" i="8"/>
  <c r="H49" i="8" s="1"/>
  <c r="H41" i="11"/>
  <c r="I41" i="11"/>
  <c r="I19" i="11"/>
  <c r="Q19" i="11"/>
  <c r="H34" i="11"/>
  <c r="I34" i="11" s="1"/>
  <c r="AA13" i="11"/>
  <c r="R40" i="11"/>
  <c r="R43" i="11"/>
  <c r="Q32" i="11"/>
  <c r="I38" i="11"/>
  <c r="R14" i="11"/>
  <c r="AA12" i="11"/>
  <c r="R38" i="11"/>
  <c r="AA31" i="10"/>
  <c r="AA42" i="10" s="1"/>
  <c r="H9" i="8"/>
  <c r="I40" i="11"/>
  <c r="Z35" i="10"/>
  <c r="AA35" i="10"/>
  <c r="P44" i="11"/>
  <c r="G10" i="8"/>
  <c r="H10" i="8" s="1"/>
  <c r="W16" i="8"/>
  <c r="X42" i="8"/>
  <c r="Q12" i="10"/>
  <c r="R12" i="10"/>
  <c r="Z21" i="10"/>
  <c r="AA21" i="10" s="1"/>
  <c r="Z21" i="11"/>
  <c r="AA21" i="11" s="1"/>
  <c r="AA15" i="10"/>
  <c r="R16" i="11"/>
  <c r="P42" i="8"/>
  <c r="O51" i="8"/>
  <c r="H36" i="10"/>
  <c r="I36" i="10" s="1"/>
  <c r="I18" i="11"/>
  <c r="AA17" i="11"/>
  <c r="Y44" i="11"/>
  <c r="I40" i="10"/>
  <c r="Z18" i="11"/>
  <c r="AA18" i="11"/>
  <c r="P14" i="8"/>
  <c r="R16" i="10"/>
  <c r="R32" i="10"/>
  <c r="I15" i="11"/>
  <c r="Z36" i="11"/>
  <c r="AA36" i="11" s="1"/>
  <c r="H30" i="10"/>
  <c r="I30" i="10"/>
  <c r="H15" i="8"/>
  <c r="H33" i="10"/>
  <c r="I33" i="10"/>
  <c r="R15" i="10"/>
  <c r="P51" i="8"/>
  <c r="D7" i="6"/>
  <c r="W9" i="9"/>
  <c r="P8" i="9"/>
  <c r="I12" i="7"/>
  <c r="G24" i="11"/>
  <c r="Q11" i="10"/>
  <c r="R11" i="10" s="1"/>
  <c r="Q35" i="10"/>
  <c r="R35" i="10" s="1"/>
  <c r="G31" i="8"/>
  <c r="H33" i="11"/>
  <c r="I33" i="11"/>
  <c r="G26" i="8"/>
  <c r="H26" i="8" s="1"/>
  <c r="Z33" i="10"/>
  <c r="AA33" i="10" s="1"/>
  <c r="Z34" i="11"/>
  <c r="Z44" i="11" s="1"/>
  <c r="W44" i="8"/>
  <c r="Z41" i="10"/>
  <c r="AA41" i="10" s="1"/>
  <c r="H38" i="10"/>
  <c r="I38" i="10"/>
  <c r="W34" i="8"/>
  <c r="V52" i="8"/>
  <c r="R18" i="11"/>
  <c r="Q41" i="11"/>
  <c r="R41" i="11"/>
  <c r="O28" i="8"/>
  <c r="P28" i="8" s="1"/>
  <c r="Z22" i="11"/>
  <c r="AA22" i="11"/>
  <c r="P43" i="8"/>
  <c r="G44" i="11"/>
  <c r="H14" i="10"/>
  <c r="I14" i="10"/>
  <c r="Z22" i="10"/>
  <c r="AA22" i="10" s="1"/>
  <c r="Q15" i="11"/>
  <c r="R15" i="11" s="1"/>
  <c r="R38" i="10"/>
  <c r="G17" i="8"/>
  <c r="H17" i="8"/>
  <c r="AA37" i="10"/>
  <c r="P24" i="11"/>
  <c r="H21" i="10"/>
  <c r="I21" i="10"/>
  <c r="Q13" i="10"/>
  <c r="Q23" i="10" s="1"/>
  <c r="P33" i="8"/>
  <c r="X13" i="8"/>
  <c r="Q41" i="10"/>
  <c r="R41" i="10"/>
  <c r="I17" i="11"/>
  <c r="P29" i="8"/>
  <c r="Z39" i="11"/>
  <c r="AA39" i="11" s="1"/>
  <c r="G45" i="8"/>
  <c r="H45" i="8" s="1"/>
  <c r="N14" i="9"/>
  <c r="Q17" i="10"/>
  <c r="R17" i="10"/>
  <c r="AA38" i="10"/>
  <c r="AA35" i="11"/>
  <c r="Z40" i="11"/>
  <c r="AA40" i="11"/>
  <c r="AA43" i="11"/>
  <c r="H16" i="8"/>
  <c r="P11" i="8"/>
  <c r="X30" i="8"/>
  <c r="Q11" i="11"/>
  <c r="Q24" i="11" s="1"/>
  <c r="H28" i="8"/>
  <c r="AA11" i="10"/>
  <c r="Z20" i="11"/>
  <c r="AA20" i="11" s="1"/>
  <c r="X9" i="8"/>
  <c r="Y24" i="11"/>
  <c r="AA32" i="10"/>
  <c r="I32" i="10"/>
  <c r="P6" i="9"/>
  <c r="R36" i="10"/>
  <c r="X29" i="8"/>
  <c r="R22" i="10"/>
  <c r="Q40" i="10"/>
  <c r="R40" i="10"/>
  <c r="H42" i="8"/>
  <c r="X44" i="8"/>
  <c r="H8" i="8"/>
  <c r="G14" i="9"/>
  <c r="F34" i="7"/>
  <c r="E15" i="4"/>
  <c r="E13" i="4"/>
  <c r="E31" i="4" s="1"/>
  <c r="F23" i="7"/>
  <c r="D15" i="4"/>
  <c r="I10" i="7"/>
  <c r="H13" i="7"/>
  <c r="F13" i="7"/>
  <c r="H25" i="8"/>
  <c r="F35" i="8"/>
  <c r="Q30" i="10"/>
  <c r="Q42" i="10"/>
  <c r="H11" i="10"/>
  <c r="V18" i="8"/>
  <c r="O7" i="8"/>
  <c r="H7" i="8"/>
  <c r="F18" i="8"/>
  <c r="X24" i="8"/>
  <c r="N35" i="8"/>
  <c r="O24" i="8"/>
  <c r="G41" i="8"/>
  <c r="G24" i="8"/>
  <c r="H24" i="8" s="1"/>
  <c r="R30" i="10"/>
  <c r="I11" i="10"/>
  <c r="P7" i="8"/>
  <c r="H41" i="8"/>
  <c r="C22" i="4"/>
  <c r="C11" i="4" s="1"/>
  <c r="E8" i="4" l="1"/>
  <c r="E7" i="4" s="1"/>
  <c r="E32" i="4" s="1"/>
  <c r="F6" i="6"/>
  <c r="F8" i="6" s="1"/>
  <c r="X7" i="8"/>
  <c r="G35" i="8"/>
  <c r="D8" i="4"/>
  <c r="D7" i="4" s="1"/>
  <c r="E6" i="6"/>
  <c r="E8" i="6" s="1"/>
  <c r="H11" i="8"/>
  <c r="P41" i="8"/>
  <c r="O41" i="8"/>
  <c r="O52" i="8" s="1"/>
  <c r="P24" i="8"/>
  <c r="H24" i="11"/>
  <c r="V35" i="8"/>
  <c r="P25" i="8"/>
  <c r="R11" i="11"/>
  <c r="R13" i="10"/>
  <c r="R23" i="10" s="1"/>
  <c r="H44" i="11"/>
  <c r="F52" i="8"/>
  <c r="G42" i="10"/>
  <c r="P13" i="8"/>
  <c r="P31" i="8"/>
  <c r="X16" i="8"/>
  <c r="X27" i="8"/>
  <c r="X32" i="8"/>
  <c r="W50" i="8"/>
  <c r="X50" i="8" s="1"/>
  <c r="G51" i="8"/>
  <c r="H51" i="8" s="1"/>
  <c r="U14" i="9"/>
  <c r="W8" i="8"/>
  <c r="W18" i="8" s="1"/>
  <c r="H72" i="12"/>
  <c r="Z42" i="10"/>
  <c r="Z24" i="11"/>
  <c r="N52" i="8"/>
  <c r="AA34" i="11"/>
  <c r="AA44" i="11" s="1"/>
  <c r="H14" i="8"/>
  <c r="H18" i="8" s="1"/>
  <c r="C17" i="4" s="1"/>
  <c r="R32" i="11"/>
  <c r="H22" i="3"/>
  <c r="X47" i="8"/>
  <c r="H34" i="8"/>
  <c r="H31" i="8"/>
  <c r="H29" i="8"/>
  <c r="H35" i="8" s="1"/>
  <c r="C18" i="4" s="1"/>
  <c r="H46" i="8"/>
  <c r="G46" i="8"/>
  <c r="I14" i="9"/>
  <c r="O10" i="8"/>
  <c r="P10" i="8" s="1"/>
  <c r="P18" i="8" s="1"/>
  <c r="P34" i="8"/>
  <c r="O34" i="8"/>
  <c r="O35" i="8" s="1"/>
  <c r="W28" i="8"/>
  <c r="W35" i="8" s="1"/>
  <c r="X33" i="8"/>
  <c r="W33" i="8"/>
  <c r="I13" i="10"/>
  <c r="I23" i="10" s="1"/>
  <c r="AA16" i="11"/>
  <c r="AA24" i="11" s="1"/>
  <c r="X26" i="8"/>
  <c r="G11" i="8"/>
  <c r="G18" i="8" s="1"/>
  <c r="G44" i="8"/>
  <c r="G52" i="8" s="1"/>
  <c r="H34" i="10"/>
  <c r="H42" i="10" s="1"/>
  <c r="P45" i="8"/>
  <c r="P48" i="8"/>
  <c r="W10" i="8"/>
  <c r="X10" i="8" s="1"/>
  <c r="X12" i="8"/>
  <c r="X34" i="8"/>
  <c r="R13" i="11"/>
  <c r="AA12" i="10"/>
  <c r="AA23" i="10" s="1"/>
  <c r="AA13" i="10"/>
  <c r="AA16" i="10"/>
  <c r="R31" i="10"/>
  <c r="R42" i="10" s="1"/>
  <c r="R34" i="10"/>
  <c r="I11" i="11"/>
  <c r="I24" i="11" s="1"/>
  <c r="I16" i="11"/>
  <c r="R20" i="11"/>
  <c r="Q33" i="11"/>
  <c r="R33" i="11" s="1"/>
  <c r="I37" i="11"/>
  <c r="I44" i="11" s="1"/>
  <c r="R37" i="11"/>
  <c r="I39" i="11"/>
  <c r="I42" i="11"/>
  <c r="F72" i="12"/>
  <c r="X52" i="8" l="1"/>
  <c r="X35" i="8"/>
  <c r="R24" i="11"/>
  <c r="P35" i="8"/>
  <c r="W52" i="8"/>
  <c r="X28" i="8"/>
  <c r="D6" i="6"/>
  <c r="D8" i="6" s="1"/>
  <c r="C8" i="4"/>
  <c r="C7" i="4" s="1"/>
  <c r="Q44" i="11"/>
  <c r="X8" i="8"/>
  <c r="X18" i="8"/>
  <c r="O18" i="8"/>
  <c r="I34" i="10"/>
  <c r="I42" i="10" s="1"/>
  <c r="C14" i="4" s="1"/>
  <c r="C13" i="4" s="1"/>
  <c r="C31" i="4" s="1"/>
  <c r="R44" i="11"/>
  <c r="H44" i="8"/>
  <c r="H52" i="8" s="1"/>
  <c r="C16" i="4" s="1"/>
  <c r="D14" i="4"/>
  <c r="D13" i="4" s="1"/>
  <c r="D31" i="4" s="1"/>
  <c r="D32" i="4" s="1"/>
  <c r="P52" i="8"/>
  <c r="E24" i="6"/>
  <c r="E30" i="6"/>
  <c r="E19" i="6"/>
  <c r="F24" i="6"/>
  <c r="F19" i="6"/>
  <c r="F30" i="6"/>
  <c r="E28" i="6" l="1"/>
  <c r="E26" i="6"/>
  <c r="E27" i="6"/>
  <c r="E32" i="6" s="1"/>
  <c r="F28" i="6"/>
  <c r="F33" i="6" s="1"/>
  <c r="F27" i="6"/>
  <c r="F26" i="6"/>
  <c r="C32" i="4"/>
  <c r="C33" i="4" s="1"/>
  <c r="D6" i="4" s="1"/>
  <c r="C12" i="4"/>
  <c r="D19" i="6"/>
  <c r="D30" i="6"/>
  <c r="D24" i="6"/>
  <c r="D33" i="4" l="1"/>
  <c r="E6" i="4" s="1"/>
  <c r="D12" i="4"/>
  <c r="D28" i="6"/>
  <c r="D26" i="6"/>
  <c r="F32" i="6"/>
  <c r="E33" i="6"/>
  <c r="E12" i="4" l="1"/>
  <c r="E33" i="4"/>
  <c r="D33" i="6"/>
  <c r="D32" i="6"/>
</calcChain>
</file>

<file path=xl/sharedStrings.xml><?xml version="1.0" encoding="utf-8"?>
<sst xmlns="http://schemas.openxmlformats.org/spreadsheetml/2006/main" count="504" uniqueCount="246">
  <si>
    <t>UM</t>
  </si>
  <si>
    <t>Total</t>
  </si>
  <si>
    <t>Nr. rd.</t>
  </si>
  <si>
    <t>perioada</t>
  </si>
  <si>
    <t>A</t>
  </si>
  <si>
    <t>B</t>
  </si>
  <si>
    <t xml:space="preserve">ACTIVE IMOBILIZATE                         </t>
  </si>
  <si>
    <t xml:space="preserve">ACTIVE IMOBILIZATE - TOTAL (rd. 01+02+ 03)                             </t>
  </si>
  <si>
    <t xml:space="preserve">ACTIVE CIRCULANTE                          </t>
  </si>
  <si>
    <t>ACTIVE CIRCULANTE - TOTAL (rd. 05+06+07+ 08)</t>
  </si>
  <si>
    <t>CHELTUIELI ÎN AVANS (ct. 471)</t>
  </si>
  <si>
    <t>ACTIVE CIRCULANTEE/DATORII CURENTE NETE (rd. 09 +10-11)</t>
  </si>
  <si>
    <t>TOTAL ACTIVE MINUS DATORII CURENTE (rd. 04 + 09)</t>
  </si>
  <si>
    <t>1.Subvenţii pentru investiţii</t>
  </si>
  <si>
    <t xml:space="preserve">2.Venituri înregistrate în avans (ct. 472)                              </t>
  </si>
  <si>
    <t xml:space="preserve">CAPITAL ŞI REZERVE                         </t>
  </si>
  <si>
    <t>1. capital subscris vărsat (ct. 1012)</t>
  </si>
  <si>
    <r>
      <t xml:space="preserve">V. PROFITUL SAU PIERDEREA        REPORTAT(Ă) </t>
    </r>
    <r>
      <rPr>
        <sz val="11"/>
        <color indexed="8"/>
        <rFont val="Times New Roman"/>
        <family val="1"/>
      </rPr>
      <t>(ct. 117)</t>
    </r>
    <r>
      <rPr>
        <b/>
        <sz val="11"/>
        <color indexed="8"/>
        <rFont val="Times New Roman"/>
        <family val="1"/>
      </rPr>
      <t xml:space="preserve">  </t>
    </r>
  </si>
  <si>
    <r>
      <t xml:space="preserve">VI. PROFITUL SAU PIERDEREA  EXERCIŢIULUI FINANCIAR </t>
    </r>
    <r>
      <rPr>
        <sz val="11"/>
        <color indexed="8"/>
        <rFont val="Times New Roman"/>
        <family val="1"/>
      </rPr>
      <t>(ct. 121)</t>
    </r>
    <r>
      <rPr>
        <b/>
        <sz val="11"/>
        <color indexed="8"/>
        <rFont val="Times New Roman"/>
        <family val="1"/>
      </rPr>
      <t xml:space="preserve"> </t>
    </r>
  </si>
  <si>
    <t>Repartizarea profitului (ct. 129)</t>
  </si>
  <si>
    <t>AN 2019</t>
  </si>
  <si>
    <t>AN 2020</t>
  </si>
  <si>
    <t>VENITURI DIN EXPLOATARE – TOTAL rd.2+3</t>
  </si>
  <si>
    <t>Cheltuieli cu materii prime/marfuri şi materiale consumabile aferente activităţii desfaşurate</t>
  </si>
  <si>
    <t>Salarii (inclusiv cheltuielile aferente)</t>
  </si>
  <si>
    <t>Chirii</t>
  </si>
  <si>
    <t>Utilităţi</t>
  </si>
  <si>
    <t>Asigurări</t>
  </si>
  <si>
    <t>Impozite, taxe şi vărsăminte asimilate,  Impozitul pe profit</t>
  </si>
  <si>
    <t>Alte cheltuieli</t>
  </si>
  <si>
    <t>PROFITUL SAU PIERDEREA DIN EXPLOATARE:</t>
  </si>
  <si>
    <t xml:space="preserve">VENITURI FINANCIARE – TOTAL </t>
  </si>
  <si>
    <t>CHELTUIELI FINANCIARE - TOTAL</t>
  </si>
  <si>
    <t>18. PROFITUL SAU PIERDEREA BRUT(Ă):</t>
  </si>
  <si>
    <t>Nr. crt.</t>
  </si>
  <si>
    <t>Explicaţii / lună</t>
  </si>
  <si>
    <t>I</t>
  </si>
  <si>
    <t>Sold iniţial disponibil (casă şi bancă)</t>
  </si>
  <si>
    <t>Intrări de lichidităţi (1+2+3+4)</t>
  </si>
  <si>
    <t>din vânzări</t>
  </si>
  <si>
    <t>din credite primite</t>
  </si>
  <si>
    <t>alte intrări de numerar (aport propriu, etc.)</t>
  </si>
  <si>
    <t>Alocaţie Financiară nerambursabilă</t>
  </si>
  <si>
    <t>Total disponibil (I+A)</t>
  </si>
  <si>
    <t>Utilizari numerar din exploatare</t>
  </si>
  <si>
    <t>Cheltuieli cu materii prime şi materiale consumabile aferente activităţii desfaşurate</t>
  </si>
  <si>
    <t>Costuri funcţionare birou, Cheltuieli de marketing, Servicii cu terţii, Reparaţii/Întreţinere</t>
  </si>
  <si>
    <t>Impozite, taxe şi vărsăminte asimilate</t>
  </si>
  <si>
    <t>C</t>
  </si>
  <si>
    <t>Cheltuieli pentru investiţii (Valoarea totală a proiectului)</t>
  </si>
  <si>
    <t>D</t>
  </si>
  <si>
    <t xml:space="preserve">Credite </t>
  </si>
  <si>
    <t>rambursări rate de credit scadente</t>
  </si>
  <si>
    <t>dobânzi şi comisioane</t>
  </si>
  <si>
    <t>E</t>
  </si>
  <si>
    <t>Plăţi/încasări pentru impozite şi taxe (1-2+3)</t>
  </si>
  <si>
    <t>Plăţi TVA</t>
  </si>
  <si>
    <t>Rambursări TVA</t>
  </si>
  <si>
    <t>Impozit pe profit/cifră de afaceri</t>
  </si>
  <si>
    <t>F</t>
  </si>
  <si>
    <t>Dividende</t>
  </si>
  <si>
    <t>G</t>
  </si>
  <si>
    <t>Total utilizări numerar (B+C+D+E+F)</t>
  </si>
  <si>
    <t>H</t>
  </si>
  <si>
    <t>Flux net de lichidităţi (A-G)</t>
  </si>
  <si>
    <t>II</t>
  </si>
  <si>
    <t>Sold final disponibil (I+H)</t>
  </si>
  <si>
    <t>2. capital subscris nevărsat (ct. 1011)</t>
  </si>
  <si>
    <r>
      <t xml:space="preserve">III. REZERVE DIN REEVALUARE </t>
    </r>
    <r>
      <rPr>
        <sz val="11"/>
        <color indexed="8"/>
        <rFont val="Times New Roman"/>
        <family val="1"/>
      </rPr>
      <t>(ct. 105)</t>
    </r>
  </si>
  <si>
    <t>SOLD C</t>
  </si>
  <si>
    <t>SOLD D</t>
  </si>
  <si>
    <t>CAPITALURI - TOTAL  (rd. 18+21+22+23+24-25+26-27-28)</t>
  </si>
  <si>
    <r>
      <t>Alte elemente de capitaluri proprii</t>
    </r>
    <r>
      <rPr>
        <sz val="11"/>
        <color indexed="8"/>
        <rFont val="Times New Roman"/>
        <family val="1"/>
      </rPr>
      <t xml:space="preserve"> (ct. 1031)</t>
    </r>
  </si>
  <si>
    <r>
      <t>IV. REZERVE</t>
    </r>
    <r>
      <rPr>
        <sz val="11"/>
        <color indexed="8"/>
        <rFont val="Times New Roman"/>
        <family val="1"/>
      </rPr>
      <t xml:space="preserve"> (ct. 106)</t>
    </r>
  </si>
  <si>
    <t>nr. crt.</t>
  </si>
  <si>
    <t>nr. luni</t>
  </si>
  <si>
    <t>UTILITATI</t>
  </si>
  <si>
    <t>denumire utilitati</t>
  </si>
  <si>
    <t>tva</t>
  </si>
  <si>
    <t>valoare totala fara tva</t>
  </si>
  <si>
    <t>valoare totala cu tva</t>
  </si>
  <si>
    <t xml:space="preserve">Total </t>
  </si>
  <si>
    <t>SERVICII</t>
  </si>
  <si>
    <t>denumire servicii</t>
  </si>
  <si>
    <t>valoare consum lunar fara tva</t>
  </si>
  <si>
    <t>valoare servicii lunare fara tva</t>
  </si>
  <si>
    <t>Numar luni (bugetate)</t>
  </si>
  <si>
    <t>Total cheltuiala salariala</t>
  </si>
  <si>
    <t>Total  cheltuieli salariale</t>
  </si>
  <si>
    <t>Denumire produs/ serviciu</t>
  </si>
  <si>
    <t>AN 1</t>
  </si>
  <si>
    <t>AN 2</t>
  </si>
  <si>
    <t>Cantitate estimată, lunar</t>
  </si>
  <si>
    <t>PROIECTIE VENITURI</t>
  </si>
  <si>
    <t>AN 3</t>
  </si>
  <si>
    <t>Numar luni</t>
  </si>
  <si>
    <t>Denumire cheltuială</t>
  </si>
  <si>
    <t>Preț unitar fara tva (lei)</t>
  </si>
  <si>
    <t>Valoare estimata fara tva (lei)</t>
  </si>
  <si>
    <t>Valoare tva (lei)</t>
  </si>
  <si>
    <t>Valoare estimată inclusiv tva, AN 1 (lei)</t>
  </si>
  <si>
    <t>Valoare estimată inclusiv tva, AN 2 (lei)</t>
  </si>
  <si>
    <t>Valoare estimată inclusiv tva, AN 3 (lei)</t>
  </si>
  <si>
    <t>Valoare cu tva</t>
  </si>
  <si>
    <t>AN 2021</t>
  </si>
  <si>
    <t>CHIRII</t>
  </si>
  <si>
    <t xml:space="preserve">denumire </t>
  </si>
  <si>
    <t>Costuri funcţionare birou, Cheltuieli de marketing, Reparaţii/Întreţinere (Servicii)</t>
  </si>
  <si>
    <t>CHELTUIELI TOTALE  (RD.13+18)</t>
  </si>
  <si>
    <t xml:space="preserve"> Pierdere  (Rd. 21-20)</t>
  </si>
  <si>
    <t>Alte venituri din exploatare</t>
  </si>
  <si>
    <t xml:space="preserve"> Profit  (Rd. 20-21)</t>
  </si>
  <si>
    <t>Profit (RD.4-13)</t>
  </si>
  <si>
    <t>PROFITUL SAU PIERDEREA FINANCIAR(Ă) (RD.17-18)</t>
  </si>
  <si>
    <t>VENITURI TOTALE  (RD.4+17)</t>
  </si>
  <si>
    <t>TOTAL CHELTUIELI (RD.5-12)</t>
  </si>
  <si>
    <t>Venituri din exploatare</t>
  </si>
  <si>
    <t>Pierdere (RD.13-4)</t>
  </si>
  <si>
    <t>CASH-FLOW</t>
  </si>
  <si>
    <t>CONT DE PROFIT SI PIERDERI</t>
  </si>
  <si>
    <t>BILANT PREVIZIONAT</t>
  </si>
  <si>
    <r>
      <t>I. IMOBILIZĂRI NECORPORALE</t>
    </r>
    <r>
      <rPr>
        <sz val="11"/>
        <color indexed="8"/>
        <rFont val="Times New Roman"/>
        <family val="1"/>
      </rPr>
      <t xml:space="preserve">  (ct.201+203+205+206+2071+4094+208-280-290)</t>
    </r>
  </si>
  <si>
    <r>
      <t>II. IMOBILIZĂRI CORPORALE</t>
    </r>
    <r>
      <rPr>
        <sz val="11"/>
        <color indexed="8"/>
        <rFont val="Times New Roman"/>
        <family val="1"/>
      </rPr>
      <t xml:space="preserve"> (ct.211+212+213+214+215+216+217+223+224+227+231
+235+4093-281-291-2931-2935)</t>
    </r>
  </si>
  <si>
    <t xml:space="preserve">    </t>
  </si>
  <si>
    <r>
      <t>III. IMOBILIZĂRI FINANCIARE</t>
    </r>
    <r>
      <rPr>
        <sz val="11"/>
        <color indexed="8"/>
        <rFont val="Times New Roman"/>
        <family val="1"/>
      </rPr>
      <t xml:space="preserve"> (ct.261+262+263+265+266+267* - 296* )</t>
    </r>
  </si>
  <si>
    <r>
      <t xml:space="preserve">I. STOCURI </t>
    </r>
    <r>
      <rPr>
        <sz val="11"/>
        <color indexed="8"/>
        <rFont val="Times New Roman"/>
        <family val="1"/>
      </rPr>
      <t>(ct.301+302+303+321+322+/-308+323+326+327+328+331+332+341+345
+346+347+/-348+351+354+356+357+358+361+/-368+371+/-378+381+/-388+4091-391- 392-393-394-395-396-397-398 - din ct.4428)</t>
    </r>
  </si>
  <si>
    <r>
      <t xml:space="preserve">II. CREANŢE </t>
    </r>
    <r>
      <rPr>
        <sz val="11"/>
        <color indexed="8"/>
        <rFont val="Times New Roman"/>
        <family val="1"/>
      </rPr>
      <t>(ct.267*-296*+4092+411+413+418+425+4282+431**+437**+4382+441**+4424+din
ct.4428**+444**+445+446**+447**+4482+451**+453**+456**+4582+461+4662+473** - 491 - 495 - 496+5187)</t>
    </r>
  </si>
  <si>
    <r>
      <t xml:space="preserve">III. INVESTIŢII </t>
    </r>
    <r>
      <rPr>
        <b/>
        <sz val="11"/>
        <color indexed="8"/>
        <rFont val="Times New Roman"/>
        <family val="1"/>
      </rPr>
      <t xml:space="preserve"> PE TERMEN SCURT</t>
    </r>
    <r>
      <rPr>
        <sz val="11"/>
        <color indexed="8"/>
        <rFont val="Times New Roman"/>
        <family val="1"/>
      </rPr>
      <t xml:space="preserve">
(ct.501+505+506+507+din ct.508+5113+5114-591-595-596-598)</t>
    </r>
  </si>
  <si>
    <r>
      <t xml:space="preserve">IV. CASA ŞI CONTURI LA BĂNCI </t>
    </r>
    <r>
      <rPr>
        <sz val="11"/>
        <color indexed="8"/>
        <rFont val="Times New Roman"/>
        <family val="1"/>
      </rPr>
      <t>(din ct. 508 + ct. 5112+512+531+532+541+542)</t>
    </r>
  </si>
  <si>
    <t>DATORII: SUMELE CARE TREBUIE PLĂTITE ÎNTR-O PERIOADĂ DE PÂNĂ LA UN AN 
(ct.161+162+166+167+168-169+269+401+403+404+405+408+419+421+423
+424+426+427+4281+431***+437***+4381+441***+4423+4428***+444***+446***+447***+4481+451***+453*** +455+456***+457+4581+462+4661+473***+509+5186+519)</t>
  </si>
  <si>
    <r>
      <t xml:space="preserve">I. CAPITAL (rd.19+20), </t>
    </r>
    <r>
      <rPr>
        <sz val="11"/>
        <color indexed="8"/>
        <rFont val="Times New Roman"/>
        <family val="1"/>
      </rPr>
      <t>din care:</t>
    </r>
  </si>
  <si>
    <r>
      <t>Cifra de afaceri netă</t>
    </r>
    <r>
      <rPr>
        <sz val="11"/>
        <color indexed="8"/>
        <rFont val="Times New Roman"/>
        <family val="1"/>
      </rPr>
      <t xml:space="preserve"> (productia vanduta, comercializarea marfurilor+..)</t>
    </r>
  </si>
  <si>
    <t>PROFITUL SAU PIERDEREA NET(Ă) A EXERCIŢIULUI FINANCIAR:</t>
  </si>
  <si>
    <t>Pierdere (rd. 65 + 66 + 67 - 64)</t>
  </si>
  <si>
    <t xml:space="preserve">Profit (rd. 64 - 65 - 66 - 67) 68
</t>
  </si>
  <si>
    <t>Impozitul pe profit (ct.691)</t>
  </si>
  <si>
    <t>Alte impozite neprezentate la elementele de mai sus (ct.698)</t>
  </si>
  <si>
    <r>
      <rPr>
        <b/>
        <sz val="11"/>
        <color indexed="8"/>
        <rFont val="Times New Roman"/>
        <family val="1"/>
      </rPr>
      <t>CAPITALURI PROPRII - TOTAL</t>
    </r>
    <r>
      <rPr>
        <sz val="11"/>
        <color indexed="8"/>
        <rFont val="Times New Roman"/>
        <family val="1"/>
      </rPr>
      <t xml:space="preserve"> (rd. 29+35+36+37-38+39-40+41-42+43-44-45)</t>
    </r>
  </si>
  <si>
    <r>
      <t>VENITURI ÎN AVANS</t>
    </r>
    <r>
      <rPr>
        <sz val="11"/>
        <color indexed="8"/>
        <rFont val="Times New Roman"/>
        <family val="1"/>
      </rPr>
      <t xml:space="preserve"> </t>
    </r>
    <r>
      <rPr>
        <b/>
        <sz val="11"/>
        <color indexed="8"/>
        <rFont val="Times New Roman"/>
        <family val="1"/>
      </rPr>
      <t>(rd.16+17),</t>
    </r>
    <r>
      <rPr>
        <sz val="11"/>
        <color indexed="8"/>
        <rFont val="Times New Roman"/>
        <family val="1"/>
      </rPr>
      <t xml:space="preserve"> din care:</t>
    </r>
  </si>
  <si>
    <r>
      <t>DATORII:SUMELE CARE TREBUIE PLATITE INTR-O PERIOADA MAI MARE DE UN AN</t>
    </r>
    <r>
      <rPr>
        <sz val="11"/>
        <rFont val="Times New Roman"/>
        <family val="1"/>
      </rPr>
      <t xml:space="preserve"> (ct.161+162+166+167+168-169+269+401+403+404+405+408+419+421+423
+424+426+427+4281+431***+437***+4381+441***+4423+4428***+444***+446***+447***+4481+451***+453*** +455+456***+4581+462+4661+473***+509+5186+519)</t>
    </r>
  </si>
  <si>
    <t xml:space="preserve">Proiectie cheltuieli </t>
  </si>
  <si>
    <t>Cheltuieli materiale si obiecte de inventar</t>
  </si>
  <si>
    <t>Numar buc</t>
  </si>
  <si>
    <t>Obiecte de inventar</t>
  </si>
  <si>
    <t>Pret unitar (fara tva)</t>
  </si>
  <si>
    <t>Valoare  (fara tva)</t>
  </si>
  <si>
    <t>Cheltuieli materiale</t>
  </si>
  <si>
    <t>Echipamente, utilaje si softuri</t>
  </si>
  <si>
    <t>Denumire reper</t>
  </si>
  <si>
    <t>Licente /softuri</t>
  </si>
  <si>
    <t>Nota:</t>
  </si>
  <si>
    <t>Anul I, II, III  sunt ani intregi de functionare (a cate 12 luni)</t>
  </si>
  <si>
    <t>Nota</t>
  </si>
  <si>
    <t>AN I</t>
  </si>
  <si>
    <t>AN II</t>
  </si>
  <si>
    <t xml:space="preserve">Ani </t>
  </si>
  <si>
    <t>AN III</t>
  </si>
  <si>
    <t>Norma de lucru  (nr ore/luna )</t>
  </si>
  <si>
    <t xml:space="preserve">Cheltuiala salariala lunara (salariu net+total contributii angajat+angajator)   </t>
  </si>
  <si>
    <t>Nr.crt.</t>
  </si>
  <si>
    <t>Denumire capitolelor si categoriilor de cheltuieli</t>
  </si>
  <si>
    <t xml:space="preserve">1.Cheltuieli cu personalul nou angajat </t>
  </si>
  <si>
    <t>1.1</t>
  </si>
  <si>
    <t>Cheltuieli salariale (net + contributii sociale angajat si angajator)</t>
  </si>
  <si>
    <t>1.2</t>
  </si>
  <si>
    <t xml:space="preserve">Venituri asimilate salariilor pentru experți proprii/ cooptați </t>
  </si>
  <si>
    <t>Total capitol 1</t>
  </si>
  <si>
    <t xml:space="preserve"> 2 Cheltuieli cu deplasarea personalului întreprinderilor sprijinite : (transport/cazare/diurna)</t>
  </si>
  <si>
    <t>2.1</t>
  </si>
  <si>
    <t>Cheltuieli pentru cazare</t>
  </si>
  <si>
    <t>2.2</t>
  </si>
  <si>
    <t>Cheltuieli cu diurna personalului propriu</t>
  </si>
  <si>
    <t>2.3</t>
  </si>
  <si>
    <t>Cheltuieli pentru transportul persoanelor (inclusiv transportul efectuat cu mijloacele de transport în comun sau taxi, gară, autogară sau port şi locul delegării ori locul de cazare, precum şi transportul efectuat pe distanța dintre locul de cazare şi locul delegării)</t>
  </si>
  <si>
    <t>2.4</t>
  </si>
  <si>
    <t>Taxe şi asigurări de călătorie și asigurări medicale aferente deplasării</t>
  </si>
  <si>
    <t>Total capitol 2</t>
  </si>
  <si>
    <t>….</t>
  </si>
  <si>
    <t>Total capitol 3</t>
  </si>
  <si>
    <t xml:space="preserve">4.Cheltuieli cu achiziția de active fixe corporale (altele decât terenuri și imobile), obiecte de inventar, materii prime și materiale, inclusiv materiale consumabile, alte cheltuieli pentru investiţii necesare funcţionării întreprinderilor </t>
  </si>
  <si>
    <t>…</t>
  </si>
  <si>
    <t>Total Capitol 4</t>
  </si>
  <si>
    <t>5. Cheltuieli cu închirierea de sedii (inclusiv depozite), spații pentru desfășurarea diverselor activițăți ale întreprinderii, echipamente, vehicule, diverse bunuri</t>
  </si>
  <si>
    <t>Total Capitol 5</t>
  </si>
  <si>
    <t>Total Capitol 6</t>
  </si>
  <si>
    <t>..</t>
  </si>
  <si>
    <t>Total Capitol 7</t>
  </si>
  <si>
    <t>8.Servicii de administrare a clădirilor aferente funcţionării întreprinderilor</t>
  </si>
  <si>
    <t>Total Capitol 8</t>
  </si>
  <si>
    <t>Total Capitol 9</t>
  </si>
  <si>
    <t>10.Arhivare de documente aferente funcţionării întreprinderilor</t>
  </si>
  <si>
    <t>Total Capitol 10</t>
  </si>
  <si>
    <t>11. Amortizare de active aferente funcţionării întreprinderilor</t>
  </si>
  <si>
    <t>Total Capitol 11</t>
  </si>
  <si>
    <t>12. Cheltuieli financiare şi juridice (notariale) aferente funcţionării întreprinderilor</t>
  </si>
  <si>
    <t>Total Capitol 12</t>
  </si>
  <si>
    <t>13. Conectare la reţele informatice aferente funcţionării întreprinderilor</t>
  </si>
  <si>
    <t>Total Capitol 13</t>
  </si>
  <si>
    <t>14. Cheltuieli de informare şi publicitate aferente funcţionării întreprinderilor</t>
  </si>
  <si>
    <t>Total Capitol 14</t>
  </si>
  <si>
    <t>15.Alte cheltuieli aferente funcţionării întreprinderilor</t>
  </si>
  <si>
    <t>15.1</t>
  </si>
  <si>
    <t>Prelucrare de date</t>
  </si>
  <si>
    <t>15.2</t>
  </si>
  <si>
    <t xml:space="preserve"> Întreţinere, actualizare şi dezvoltare de aplicaţii informatice</t>
  </si>
  <si>
    <t>15.3</t>
  </si>
  <si>
    <t>Achiziţionare de publicaţii, cărţi, reviste de     specialitate relevante pentru operaţiune, în format tipărit şi/sau electronic</t>
  </si>
  <si>
    <t>15.4</t>
  </si>
  <si>
    <t>Concesiuni, brevete, licenţe, mărci comerciale, drepturi şi active similar</t>
  </si>
  <si>
    <t>Total Capitol 15</t>
  </si>
  <si>
    <t>16. Cheltuielile aferente garanțiilor oferite de bănci sau alte instituții financiare</t>
  </si>
  <si>
    <t>Total Capitol 16</t>
  </si>
  <si>
    <t>Total General</t>
  </si>
  <si>
    <t>Titlu plan de afaceri:</t>
  </si>
  <si>
    <t xml:space="preserve">BUGET PLAN DE AFACERI </t>
  </si>
  <si>
    <t xml:space="preserve">Cheltuieli cu resursele umane </t>
  </si>
  <si>
    <r>
      <t xml:space="preserve">6. Cheltuieli de leasing fără achiziție (leasing operațional) aferente funcţionării întreprinderilor </t>
    </r>
    <r>
      <rPr>
        <i/>
        <sz val="11"/>
        <rFont val="Calibri"/>
        <family val="2"/>
      </rPr>
      <t>(rate de leasing operațional plătite de întreprindere pentru: echipamente, vehicule, diverse bunuri mobile și imobile)</t>
    </r>
  </si>
  <si>
    <r>
      <t xml:space="preserve">7. Utilităţi aferente funcţionării întreprinderilor  </t>
    </r>
    <r>
      <rPr>
        <i/>
        <sz val="11"/>
        <rFont val="Calibri"/>
        <family val="2"/>
      </rPr>
      <t>(apa si canalizare, energie electrica, energie termica si sau gaze naturale, telefonie, internet, acces la baze de date, servicii postale si/sau curierat)</t>
    </r>
  </si>
  <si>
    <t xml:space="preserve">Functia (se enumera fiecare post) </t>
  </si>
  <si>
    <t xml:space="preserve">Nume solicitant: </t>
  </si>
  <si>
    <t xml:space="preserve">Numar luni  bugetate din subventie </t>
  </si>
  <si>
    <t xml:space="preserve">Valoare cheltuiala suportatadin subventie </t>
  </si>
  <si>
    <t>Numar luni  bugetate din surse proprii</t>
  </si>
  <si>
    <t xml:space="preserve">Unitate de masura </t>
  </si>
  <si>
    <t xml:space="preserve">Cantitate </t>
  </si>
  <si>
    <t>Total cheltuiala (eligibila pentru finantare)</t>
  </si>
  <si>
    <t xml:space="preserve">3. Cheltuieli aferente diverselor achiziţii de servicii specializate pentru care beneficiarul ajutorului de minimis nu are expertiza necesară </t>
  </si>
  <si>
    <t>Se introduc numai cheltuieli eligibile pentru finanțare din subvenție</t>
  </si>
  <si>
    <t xml:space="preserve">Valoare cheltuiala - din surse proprii </t>
  </si>
  <si>
    <t>Da</t>
  </si>
  <si>
    <t>Nu</t>
  </si>
  <si>
    <t>Firma va fi plătitoare de TVA?</t>
  </si>
  <si>
    <t>AN 1 (subvenție nerambursabilă)</t>
  </si>
  <si>
    <t>AN 2 (fonduri proprii)</t>
  </si>
  <si>
    <t>AN 3 (fonduri proprii)</t>
  </si>
  <si>
    <t>luna</t>
  </si>
  <si>
    <t>An 1 (subvenție nerambursabilă)</t>
  </si>
  <si>
    <t>An 2 (fonduri proprii)</t>
  </si>
  <si>
    <t>An 3 (fonduri proprii)</t>
  </si>
  <si>
    <t>9.Servicii de întreţinere şi reparare de echipamente şi mijloace de transport aferente funcţionării întreprinderilor</t>
  </si>
  <si>
    <t xml:space="preserve">Pret unitar  </t>
  </si>
  <si>
    <t xml:space="preserve">TVA </t>
  </si>
  <si>
    <t xml:space="preserve">Cost total cu TVA </t>
  </si>
  <si>
    <t>Cost total fara TVA</t>
  </si>
  <si>
    <t>Valoarea totala eligibila a planului de afaceri care poate fi acordata este de maximum 123.737,50   lei sub forma unei subvenții nerambursabile (ajutor de minimis). TVA este eligibil pentru finantare doar daca firma nu va fi  inregistrata in scopuri TVA. În cazul în care firma opteaza încă de la înființare să fie plătitoare de TVA,  costurile  eligibile vor fi considerate cele fără TVA (TVA deductibil este neeligibil).</t>
  </si>
  <si>
    <t>Anexa 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</si>
</sst>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8]General"/>
    <numFmt numFmtId="165" formatCode="#,##0.00&quot; &quot;[$lei-418];[Red]&quot;-&quot;#,##0.00&quot; &quot;[$lei-418]"/>
  </numFmts>
  <fonts count="39">
    <font>
      <sz val="11"/>
      <color theme="1"/>
      <name val="Arial"/>
      <family val="2"/>
      <charset val="238"/>
    </font>
    <font>
      <b/>
      <sz val="11"/>
      <color indexed="8"/>
      <name val="Times New Roman"/>
      <family val="1"/>
    </font>
    <font>
      <sz val="11"/>
      <color indexed="8"/>
      <name val="Times New Roman"/>
      <family val="1"/>
    </font>
    <font>
      <b/>
      <sz val="11"/>
      <color indexed="8"/>
      <name val="Times New Roman"/>
      <family val="1"/>
      <charset val="238"/>
    </font>
    <font>
      <b/>
      <sz val="11"/>
      <name val="Times New Roman"/>
      <family val="1"/>
    </font>
    <font>
      <sz val="11"/>
      <name val="Times New Roman"/>
      <family val="1"/>
    </font>
    <font>
      <sz val="11"/>
      <name val="Calibri"/>
      <family val="2"/>
    </font>
    <font>
      <i/>
      <sz val="11"/>
      <name val="Calibri"/>
      <family val="2"/>
    </font>
    <font>
      <sz val="8"/>
      <name val="Arial"/>
      <family val="2"/>
      <charset val="238"/>
    </font>
    <font>
      <sz val="11"/>
      <color theme="1"/>
      <name val="Calibri"/>
      <family val="2"/>
      <scheme val="minor"/>
    </font>
    <font>
      <sz val="11"/>
      <color rgb="FF000000"/>
      <name val="Calibri"/>
      <family val="2"/>
      <charset val="238"/>
    </font>
    <font>
      <b/>
      <i/>
      <sz val="16"/>
      <color theme="1"/>
      <name val="Arial"/>
      <family val="2"/>
      <charset val="238"/>
    </font>
    <font>
      <b/>
      <i/>
      <u/>
      <sz val="11"/>
      <color theme="1"/>
      <name val="Arial"/>
      <family val="2"/>
      <charset val="238"/>
    </font>
    <font>
      <b/>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b/>
      <sz val="11"/>
      <color theme="1"/>
      <name val="Arial"/>
      <family val="2"/>
    </font>
    <font>
      <b/>
      <sz val="11"/>
      <color rgb="FF000000"/>
      <name val="Times New Roman"/>
      <family val="1"/>
      <charset val="238"/>
    </font>
    <font>
      <b/>
      <sz val="11"/>
      <color theme="1"/>
      <name val="Calibri"/>
      <family val="2"/>
    </font>
    <font>
      <b/>
      <sz val="11"/>
      <color rgb="FF000000"/>
      <name val="Times New Roman"/>
      <family val="1"/>
    </font>
    <font>
      <sz val="11"/>
      <color rgb="FF000000"/>
      <name val="Times New Roman"/>
      <family val="1"/>
    </font>
    <font>
      <sz val="11"/>
      <name val="Calibri"/>
      <family val="2"/>
      <scheme val="minor"/>
    </font>
    <font>
      <sz val="11"/>
      <color rgb="FF000000"/>
      <name val="Calibri"/>
      <family val="2"/>
      <scheme val="minor"/>
    </font>
    <font>
      <b/>
      <sz val="11"/>
      <name val="Calibri"/>
      <family val="2"/>
      <scheme val="minor"/>
    </font>
    <font>
      <sz val="11"/>
      <color theme="1"/>
      <name val="Arial"/>
      <family val="2"/>
    </font>
    <font>
      <b/>
      <sz val="11"/>
      <color rgb="FF0070C0"/>
      <name val="Calibri"/>
      <family val="2"/>
      <scheme val="minor"/>
    </font>
    <font>
      <b/>
      <sz val="11"/>
      <color rgb="FF0070C0"/>
      <name val="Arial"/>
      <family val="2"/>
      <charset val="238"/>
    </font>
    <font>
      <b/>
      <sz val="11"/>
      <name val="Calibri"/>
      <family val="2"/>
      <charset val="238"/>
      <scheme val="minor"/>
    </font>
    <font>
      <b/>
      <sz val="11"/>
      <color rgb="FF0070C0"/>
      <name val="Calibri"/>
      <family val="2"/>
      <charset val="238"/>
      <scheme val="minor"/>
    </font>
    <font>
      <sz val="11"/>
      <color rgb="FF0070C0"/>
      <name val="Calibri"/>
      <family val="2"/>
      <scheme val="minor"/>
    </font>
    <font>
      <b/>
      <sz val="11"/>
      <color theme="1"/>
      <name val="Calibri"/>
      <family val="2"/>
      <charset val="238"/>
      <scheme val="minor"/>
    </font>
    <font>
      <b/>
      <sz val="12"/>
      <name val="Calibri"/>
      <family val="2"/>
      <scheme val="minor"/>
    </font>
    <font>
      <b/>
      <sz val="12"/>
      <color theme="1"/>
      <name val="Arial"/>
      <family val="2"/>
      <charset val="238"/>
    </font>
    <font>
      <sz val="11"/>
      <color rgb="FFFF0000"/>
      <name val="Arial"/>
      <family val="2"/>
      <charset val="238"/>
    </font>
    <font>
      <b/>
      <sz val="12"/>
      <color rgb="FFFF0000"/>
      <name val="Arial"/>
      <family val="2"/>
      <charset val="238"/>
    </font>
    <font>
      <sz val="12"/>
      <color rgb="FFFF0000"/>
      <name val="Arial"/>
      <family val="2"/>
      <charset val="238"/>
    </font>
    <font>
      <sz val="11"/>
      <color theme="1"/>
      <name val="Calibri"/>
      <family val="2"/>
    </font>
    <font>
      <b/>
      <sz val="11"/>
      <color theme="1"/>
      <name val="Arial Unicode MS"/>
      <family val="2"/>
    </font>
  </fonts>
  <fills count="11">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34">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s>
  <cellStyleXfs count="6">
    <xf numFmtId="0" fontId="0" fillId="0" borderId="0"/>
    <xf numFmtId="164" fontId="10" fillId="0" borderId="0"/>
    <xf numFmtId="0" fontId="11" fillId="0" borderId="0">
      <alignment horizontal="center"/>
    </xf>
    <xf numFmtId="0" fontId="11" fillId="0" borderId="0">
      <alignment horizontal="center" textRotation="90"/>
    </xf>
    <xf numFmtId="0" fontId="12" fillId="0" borderId="0"/>
    <xf numFmtId="165" fontId="12" fillId="0" borderId="0"/>
  </cellStyleXfs>
  <cellXfs count="247">
    <xf numFmtId="0" fontId="0" fillId="0" borderId="0" xfId="0"/>
    <xf numFmtId="4" fontId="15" fillId="3" borderId="1" xfId="0" applyNumberFormat="1" applyFont="1" applyFill="1" applyBorder="1" applyAlignment="1">
      <alignment horizontal="center" vertical="center" wrapText="1"/>
    </xf>
    <xf numFmtId="0" fontId="16" fillId="0" borderId="0" xfId="0" applyFont="1"/>
    <xf numFmtId="0" fontId="17" fillId="0" borderId="0" xfId="0" applyFont="1"/>
    <xf numFmtId="0" fontId="15" fillId="4" borderId="2" xfId="0" applyFont="1" applyFill="1" applyBorder="1" applyAlignment="1">
      <alignment vertical="center" wrapText="1"/>
    </xf>
    <xf numFmtId="0" fontId="15" fillId="4" borderId="28" xfId="0" applyFont="1" applyFill="1" applyBorder="1" applyAlignment="1">
      <alignment vertical="center" wrapText="1"/>
    </xf>
    <xf numFmtId="0" fontId="18" fillId="5" borderId="3" xfId="0" applyFont="1" applyFill="1" applyBorder="1" applyAlignment="1">
      <alignment horizontal="center"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justify" vertical="top" wrapText="1"/>
    </xf>
    <xf numFmtId="0" fontId="19" fillId="4" borderId="0" xfId="0" applyFont="1" applyFill="1" applyAlignment="1">
      <alignment vertical="center"/>
    </xf>
    <xf numFmtId="0" fontId="19" fillId="4" borderId="5" xfId="0" applyFont="1" applyFill="1" applyBorder="1" applyAlignment="1">
      <alignment vertical="center"/>
    </xf>
    <xf numFmtId="0" fontId="16" fillId="4" borderId="6"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4" fontId="16" fillId="6" borderId="1" xfId="0" applyNumberFormat="1" applyFont="1" applyFill="1" applyBorder="1" applyAlignment="1">
      <alignment horizontal="center" vertical="center" wrapText="1"/>
    </xf>
    <xf numFmtId="4" fontId="16" fillId="4" borderId="1"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4" fontId="16" fillId="6" borderId="9" xfId="0" applyNumberFormat="1" applyFont="1" applyFill="1" applyBorder="1" applyAlignment="1">
      <alignment horizontal="center" vertical="center" wrapText="1"/>
    </xf>
    <xf numFmtId="0" fontId="16" fillId="4" borderId="9" xfId="0"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0" fontId="15" fillId="4" borderId="7" xfId="0" applyFont="1" applyFill="1" applyBorder="1" applyAlignment="1">
      <alignment horizontal="justify" vertical="center" wrapText="1"/>
    </xf>
    <xf numFmtId="0" fontId="16" fillId="4" borderId="10" xfId="0" applyFont="1" applyFill="1" applyBorder="1" applyAlignment="1">
      <alignment horizontal="center" vertical="center" wrapText="1"/>
    </xf>
    <xf numFmtId="0" fontId="15" fillId="4" borderId="10" xfId="0" applyFont="1" applyFill="1" applyBorder="1" applyAlignment="1">
      <alignment horizontal="justify" vertical="center" wrapText="1"/>
    </xf>
    <xf numFmtId="0" fontId="15" fillId="4" borderId="9" xfId="0" applyFont="1" applyFill="1" applyBorder="1" applyAlignment="1">
      <alignment horizontal="justify" vertical="center" wrapText="1"/>
    </xf>
    <xf numFmtId="4" fontId="15" fillId="7" borderId="1" xfId="0" applyNumberFormat="1" applyFont="1" applyFill="1" applyBorder="1" applyAlignment="1">
      <alignment horizontal="center" vertical="center" wrapText="1"/>
    </xf>
    <xf numFmtId="4" fontId="16" fillId="4" borderId="11" xfId="0" applyNumberFormat="1"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0" borderId="11" xfId="0" applyFont="1" applyBorder="1" applyAlignment="1">
      <alignment vertical="center"/>
    </xf>
    <xf numFmtId="0" fontId="20" fillId="0" borderId="1" xfId="0" applyFont="1" applyBorder="1" applyAlignment="1">
      <alignment vertical="center" wrapText="1"/>
    </xf>
    <xf numFmtId="0" fontId="21" fillId="0" borderId="1" xfId="0" applyFont="1" applyBorder="1" applyAlignment="1">
      <alignment vertical="center" wrapText="1"/>
    </xf>
    <xf numFmtId="0" fontId="20" fillId="0" borderId="7" xfId="0" applyFont="1" applyBorder="1" applyAlignment="1">
      <alignment vertical="center" wrapText="1"/>
    </xf>
    <xf numFmtId="0" fontId="20" fillId="0" borderId="1" xfId="0" applyFont="1" applyBorder="1" applyAlignment="1">
      <alignment vertical="center"/>
    </xf>
    <xf numFmtId="0" fontId="21" fillId="0" borderId="1" xfId="0" applyFont="1" applyBorder="1" applyAlignment="1">
      <alignment vertical="center"/>
    </xf>
    <xf numFmtId="0" fontId="16" fillId="0" borderId="1" xfId="0" applyFont="1" applyBorder="1" applyAlignment="1">
      <alignment vertical="center" wrapText="1"/>
    </xf>
    <xf numFmtId="0" fontId="16" fillId="0" borderId="5" xfId="0" applyFont="1" applyBorder="1" applyAlignment="1">
      <alignment vertical="center" wrapText="1"/>
    </xf>
    <xf numFmtId="0" fontId="16" fillId="4" borderId="1" xfId="0" applyFont="1" applyFill="1" applyBorder="1" applyAlignment="1">
      <alignment horizontal="center" vertical="center" wrapText="1"/>
    </xf>
    <xf numFmtId="4" fontId="5" fillId="7" borderId="1" xfId="0" applyNumberFormat="1" applyFont="1" applyFill="1" applyBorder="1" applyAlignment="1">
      <alignment horizontal="center" vertical="center"/>
    </xf>
    <xf numFmtId="0" fontId="16" fillId="0" borderId="0" xfId="0" applyFont="1" applyAlignment="1">
      <alignment horizont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2" fillId="2" borderId="12" xfId="0" applyFont="1" applyFill="1" applyBorder="1" applyAlignment="1">
      <alignment horizontal="justify" vertical="top" wrapText="1"/>
    </xf>
    <xf numFmtId="0" fontId="5" fillId="0" borderId="0" xfId="0" applyFont="1"/>
    <xf numFmtId="0" fontId="4" fillId="4" borderId="11" xfId="0" applyFont="1" applyFill="1" applyBorder="1" applyAlignment="1">
      <alignment horizontal="center" vertical="center" wrapText="1"/>
    </xf>
    <xf numFmtId="4" fontId="4" fillId="9" borderId="1" xfId="0" applyNumberFormat="1" applyFont="1" applyFill="1" applyBorder="1" applyAlignment="1">
      <alignment horizontal="center" vertical="center"/>
    </xf>
    <xf numFmtId="4" fontId="5" fillId="0" borderId="1" xfId="0" applyNumberFormat="1" applyFont="1" applyBorder="1" applyAlignment="1">
      <alignment horizontal="center" vertical="center"/>
    </xf>
    <xf numFmtId="0" fontId="16" fillId="0" borderId="10" xfId="0" applyFont="1" applyBorder="1" applyAlignment="1">
      <alignment horizontal="center" vertical="center"/>
    </xf>
    <xf numFmtId="0" fontId="21" fillId="0" borderId="13" xfId="0" applyFont="1" applyBorder="1" applyAlignment="1">
      <alignment vertical="center"/>
    </xf>
    <xf numFmtId="0" fontId="16" fillId="0" borderId="4" xfId="0" applyFont="1" applyBorder="1" applyAlignment="1">
      <alignment horizontal="center" vertical="center"/>
    </xf>
    <xf numFmtId="0" fontId="21" fillId="0" borderId="4" xfId="0" applyFont="1" applyBorder="1" applyAlignment="1">
      <alignment vertical="center"/>
    </xf>
    <xf numFmtId="0" fontId="15" fillId="0" borderId="4" xfId="0" applyFont="1" applyBorder="1" applyAlignment="1">
      <alignment wrapText="1"/>
    </xf>
    <xf numFmtId="0" fontId="16" fillId="0" borderId="4" xfId="0" applyFont="1" applyBorder="1" applyAlignment="1">
      <alignment horizontal="left" vertical="top" wrapText="1"/>
    </xf>
    <xf numFmtId="0" fontId="16" fillId="0" borderId="4" xfId="0" applyFont="1" applyBorder="1"/>
    <xf numFmtId="0" fontId="16" fillId="4" borderId="14" xfId="0" applyFont="1" applyFill="1" applyBorder="1" applyAlignment="1">
      <alignment horizontal="left" vertical="center" wrapText="1"/>
    </xf>
    <xf numFmtId="0" fontId="16" fillId="4" borderId="1" xfId="0" applyFont="1" applyFill="1" applyBorder="1" applyAlignment="1">
      <alignment horizontal="left" vertical="center" wrapText="1"/>
    </xf>
    <xf numFmtId="4" fontId="5" fillId="7" borderId="1" xfId="0" applyNumberFormat="1" applyFont="1" applyFill="1" applyBorder="1" applyAlignment="1">
      <alignment vertical="center"/>
    </xf>
    <xf numFmtId="4" fontId="5" fillId="7" borderId="7" xfId="0" applyNumberFormat="1" applyFont="1" applyFill="1" applyBorder="1" applyAlignment="1">
      <alignment horizontal="center" vertical="center"/>
    </xf>
    <xf numFmtId="4" fontId="4" fillId="7" borderId="1" xfId="0" applyNumberFormat="1" applyFont="1" applyFill="1" applyBorder="1" applyAlignment="1">
      <alignment horizontal="center" vertical="center"/>
    </xf>
    <xf numFmtId="4" fontId="5" fillId="7" borderId="4" xfId="0" applyNumberFormat="1" applyFont="1" applyFill="1" applyBorder="1" applyAlignment="1">
      <alignment horizontal="center" vertical="center"/>
    </xf>
    <xf numFmtId="4" fontId="5" fillId="7" borderId="13" xfId="0" applyNumberFormat="1" applyFont="1" applyFill="1" applyBorder="1" applyAlignment="1">
      <alignment horizontal="center" vertical="center"/>
    </xf>
    <xf numFmtId="4" fontId="5" fillId="7" borderId="4" xfId="0" applyNumberFormat="1" applyFont="1" applyFill="1" applyBorder="1"/>
    <xf numFmtId="0" fontId="5" fillId="7" borderId="4" xfId="0" applyFont="1" applyFill="1" applyBorder="1"/>
    <xf numFmtId="4" fontId="16" fillId="7" borderId="1" xfId="0" applyNumberFormat="1" applyFont="1" applyFill="1" applyBorder="1" applyAlignment="1">
      <alignment horizontal="center" vertical="center" wrapText="1"/>
    </xf>
    <xf numFmtId="4" fontId="5" fillId="7" borderId="1" xfId="0" applyNumberFormat="1" applyFont="1" applyFill="1" applyBorder="1" applyAlignment="1">
      <alignment horizontal="center" vertical="center" wrapText="1"/>
    </xf>
    <xf numFmtId="0" fontId="0" fillId="0" borderId="0" xfId="0" applyAlignment="1">
      <alignment vertical="top"/>
    </xf>
    <xf numFmtId="49" fontId="22" fillId="0" borderId="4" xfId="0" applyNumberFormat="1" applyFont="1" applyBorder="1" applyAlignment="1">
      <alignment vertical="top" wrapText="1"/>
    </xf>
    <xf numFmtId="0" fontId="9" fillId="0" borderId="4" xfId="0" applyFont="1" applyBorder="1" applyAlignment="1">
      <alignment horizontal="left" vertical="top"/>
    </xf>
    <xf numFmtId="0" fontId="22" fillId="0" borderId="4" xfId="0" applyFont="1" applyBorder="1" applyAlignment="1">
      <alignment horizontal="left" vertical="top" wrapText="1"/>
    </xf>
    <xf numFmtId="49" fontId="22" fillId="0" borderId="4" xfId="0" applyNumberFormat="1" applyFont="1" applyBorder="1" applyAlignment="1">
      <alignment horizontal="left" vertical="top" wrapText="1"/>
    </xf>
    <xf numFmtId="0" fontId="22" fillId="0" borderId="4" xfId="0" applyFont="1" applyBorder="1" applyAlignment="1">
      <alignment vertical="top"/>
    </xf>
    <xf numFmtId="0" fontId="23" fillId="0" borderId="4" xfId="0" applyFont="1" applyBorder="1" applyAlignment="1">
      <alignment vertical="top" wrapText="1"/>
    </xf>
    <xf numFmtId="0" fontId="22" fillId="0" borderId="4" xfId="0" applyFont="1" applyBorder="1" applyAlignment="1">
      <alignment vertical="top" wrapText="1"/>
    </xf>
    <xf numFmtId="0" fontId="22" fillId="0" borderId="4" xfId="0" applyFont="1" applyBorder="1" applyAlignment="1">
      <alignment horizontal="center" vertical="top" wrapText="1"/>
    </xf>
    <xf numFmtId="49" fontId="22" fillId="0" borderId="4" xfId="0" applyNumberFormat="1" applyFont="1" applyBorder="1" applyAlignment="1">
      <alignment horizontal="right" vertical="top" wrapText="1"/>
    </xf>
    <xf numFmtId="49" fontId="22" fillId="0" borderId="0" xfId="0" applyNumberFormat="1" applyFont="1" applyAlignment="1">
      <alignment vertical="top"/>
    </xf>
    <xf numFmtId="2" fontId="22" fillId="0" borderId="0" xfId="0" applyNumberFormat="1" applyFont="1" applyAlignment="1">
      <alignment horizontal="right" vertical="top"/>
    </xf>
    <xf numFmtId="0" fontId="22" fillId="0" borderId="0" xfId="0" applyFont="1" applyAlignment="1">
      <alignment vertical="top"/>
    </xf>
    <xf numFmtId="0" fontId="9" fillId="7" borderId="4" xfId="0" applyFont="1" applyFill="1" applyBorder="1" applyAlignment="1">
      <alignment vertical="center"/>
    </xf>
    <xf numFmtId="0" fontId="9" fillId="7" borderId="0" xfId="0" applyFont="1" applyFill="1"/>
    <xf numFmtId="0" fontId="13" fillId="7" borderId="0" xfId="0" applyFont="1" applyFill="1" applyAlignment="1">
      <alignment horizontal="center"/>
    </xf>
    <xf numFmtId="0" fontId="13" fillId="7" borderId="0" xfId="0" applyFont="1" applyFill="1"/>
    <xf numFmtId="0" fontId="9" fillId="7" borderId="4" xfId="0" applyFont="1" applyFill="1" applyBorder="1" applyAlignment="1">
      <alignment horizontal="center" vertical="center" wrapText="1"/>
    </xf>
    <xf numFmtId="0" fontId="9" fillId="7" borderId="4" xfId="0" applyFont="1" applyFill="1" applyBorder="1" applyAlignment="1">
      <alignment horizontal="center"/>
    </xf>
    <xf numFmtId="0" fontId="9" fillId="7" borderId="4" xfId="0" applyFont="1" applyFill="1" applyBorder="1"/>
    <xf numFmtId="4" fontId="13" fillId="7" borderId="4" xfId="0" applyNumberFormat="1" applyFont="1" applyFill="1" applyBorder="1"/>
    <xf numFmtId="0" fontId="13" fillId="7" borderId="4" xfId="0" applyFont="1" applyFill="1" applyBorder="1"/>
    <xf numFmtId="0" fontId="13" fillId="7" borderId="4" xfId="0" applyFont="1" applyFill="1" applyBorder="1" applyAlignment="1">
      <alignment horizontal="center"/>
    </xf>
    <xf numFmtId="0" fontId="9" fillId="7" borderId="4" xfId="0" applyFont="1" applyFill="1" applyBorder="1" applyAlignment="1">
      <alignment vertical="center" wrapText="1"/>
    </xf>
    <xf numFmtId="4" fontId="13" fillId="7" borderId="4" xfId="0" applyNumberFormat="1" applyFont="1" applyFill="1" applyBorder="1" applyAlignment="1">
      <alignment vertical="center" wrapText="1"/>
    </xf>
    <xf numFmtId="0" fontId="9" fillId="7" borderId="0" xfId="0" applyFont="1" applyFill="1" applyAlignment="1">
      <alignment wrapText="1"/>
    </xf>
    <xf numFmtId="0" fontId="9" fillId="7" borderId="0" xfId="0" applyFont="1" applyFill="1" applyAlignment="1">
      <alignment horizontal="center"/>
    </xf>
    <xf numFmtId="0" fontId="13" fillId="7" borderId="0" xfId="0" applyFont="1" applyFill="1" applyAlignment="1">
      <alignment vertical="center" wrapText="1"/>
    </xf>
    <xf numFmtId="4" fontId="9" fillId="7" borderId="4" xfId="0" applyNumberFormat="1" applyFont="1" applyFill="1" applyBorder="1"/>
    <xf numFmtId="4" fontId="9" fillId="7" borderId="4" xfId="0" applyNumberFormat="1" applyFont="1" applyFill="1" applyBorder="1" applyAlignment="1">
      <alignment horizontal="right" vertical="center"/>
    </xf>
    <xf numFmtId="0" fontId="9" fillId="7" borderId="4" xfId="0" applyFont="1" applyFill="1" applyBorder="1" applyAlignment="1">
      <alignment wrapText="1"/>
    </xf>
    <xf numFmtId="0" fontId="9" fillId="7" borderId="4" xfId="0" applyFont="1" applyFill="1" applyBorder="1" applyAlignment="1">
      <alignment horizontal="justify" vertical="center" wrapText="1"/>
    </xf>
    <xf numFmtId="4" fontId="9" fillId="7" borderId="4" xfId="0" applyNumberFormat="1" applyFont="1" applyFill="1" applyBorder="1" applyAlignment="1">
      <alignment horizontal="right" vertical="center" wrapText="1"/>
    </xf>
    <xf numFmtId="0" fontId="13" fillId="7" borderId="4" xfId="0" applyFont="1" applyFill="1" applyBorder="1" applyAlignment="1">
      <alignment horizontal="center" vertical="center" wrapText="1"/>
    </xf>
    <xf numFmtId="0" fontId="13" fillId="7" borderId="4" xfId="0" applyFont="1" applyFill="1" applyBorder="1" applyAlignment="1">
      <alignment horizontal="justify" vertical="center" wrapText="1"/>
    </xf>
    <xf numFmtId="4" fontId="13" fillId="7" borderId="4" xfId="0" applyNumberFormat="1" applyFont="1" applyFill="1" applyBorder="1" applyAlignment="1">
      <alignment horizontal="right" vertical="center" wrapText="1"/>
    </xf>
    <xf numFmtId="0" fontId="9" fillId="0" borderId="0" xfId="0" applyFont="1"/>
    <xf numFmtId="0" fontId="13" fillId="0" borderId="0" xfId="0" applyFont="1"/>
    <xf numFmtId="0" fontId="13" fillId="10" borderId="4" xfId="0" applyFont="1" applyFill="1" applyBorder="1" applyAlignment="1">
      <alignment horizontal="center" vertical="center" wrapText="1"/>
    </xf>
    <xf numFmtId="0" fontId="13" fillId="10" borderId="4" xfId="0" applyFont="1" applyFill="1" applyBorder="1" applyAlignment="1">
      <alignment vertical="center" wrapText="1"/>
    </xf>
    <xf numFmtId="4" fontId="9" fillId="10" borderId="4" xfId="0" applyNumberFormat="1" applyFont="1" applyFill="1" applyBorder="1" applyAlignment="1">
      <alignment horizontal="center" vertical="center"/>
    </xf>
    <xf numFmtId="4" fontId="13" fillId="10" borderId="4" xfId="0" applyNumberFormat="1" applyFont="1" applyFill="1" applyBorder="1" applyAlignment="1">
      <alignment horizontal="center" vertical="center"/>
    </xf>
    <xf numFmtId="0" fontId="13" fillId="0" borderId="4" xfId="0" applyFont="1" applyBorder="1" applyAlignment="1">
      <alignment horizontal="center" vertical="center" wrapText="1"/>
    </xf>
    <xf numFmtId="0" fontId="9" fillId="0" borderId="4" xfId="0" applyFont="1" applyBorder="1" applyAlignment="1">
      <alignment vertical="center" wrapText="1"/>
    </xf>
    <xf numFmtId="4" fontId="9" fillId="7" borderId="4" xfId="0" applyNumberFormat="1" applyFont="1" applyFill="1" applyBorder="1" applyAlignment="1">
      <alignment horizontal="center" vertical="center"/>
    </xf>
    <xf numFmtId="4" fontId="9" fillId="7" borderId="4" xfId="0" applyNumberFormat="1" applyFont="1" applyFill="1" applyBorder="1" applyAlignment="1">
      <alignment horizontal="center" vertical="center" wrapText="1"/>
    </xf>
    <xf numFmtId="0" fontId="13" fillId="0" borderId="4" xfId="0" applyFont="1" applyBorder="1" applyAlignment="1">
      <alignment vertical="center" wrapText="1"/>
    </xf>
    <xf numFmtId="4" fontId="22" fillId="7" borderId="4" xfId="0" applyNumberFormat="1" applyFont="1" applyFill="1" applyBorder="1" applyAlignment="1">
      <alignment horizontal="center" vertical="center"/>
    </xf>
    <xf numFmtId="4" fontId="24" fillId="10" borderId="4" xfId="0" applyNumberFormat="1" applyFont="1" applyFill="1" applyBorder="1" applyAlignment="1">
      <alignment horizontal="center" vertical="center"/>
    </xf>
    <xf numFmtId="0" fontId="9" fillId="0" borderId="0" xfId="0" applyFont="1" applyAlignment="1">
      <alignment horizontal="center"/>
    </xf>
    <xf numFmtId="0" fontId="22" fillId="0" borderId="4" xfId="0" applyFont="1" applyBorder="1" applyAlignment="1">
      <alignment horizontal="right" vertical="top" wrapText="1"/>
    </xf>
    <xf numFmtId="0" fontId="9" fillId="7" borderId="4" xfId="0" applyFont="1" applyFill="1" applyBorder="1" applyAlignment="1">
      <alignment vertical="top" wrapText="1"/>
    </xf>
    <xf numFmtId="0" fontId="9" fillId="7" borderId="4" xfId="0" applyFont="1" applyFill="1" applyBorder="1" applyAlignment="1">
      <alignment horizontal="center" vertical="top" wrapText="1"/>
    </xf>
    <xf numFmtId="0" fontId="9" fillId="7" borderId="0" xfId="0" applyFont="1" applyFill="1" applyAlignment="1">
      <alignment vertical="top"/>
    </xf>
    <xf numFmtId="0" fontId="0" fillId="0" borderId="0" xfId="0" applyAlignment="1">
      <alignment vertical="top" wrapText="1"/>
    </xf>
    <xf numFmtId="0" fontId="9" fillId="0" borderId="4" xfId="0" applyFont="1" applyBorder="1" applyAlignment="1">
      <alignment horizontal="left" vertical="top" wrapText="1"/>
    </xf>
    <xf numFmtId="0" fontId="22" fillId="0" borderId="0" xfId="0" applyFont="1" applyAlignment="1">
      <alignment vertical="top" wrapText="1"/>
    </xf>
    <xf numFmtId="2" fontId="0" fillId="0" borderId="0" xfId="0" applyNumberFormat="1" applyAlignment="1">
      <alignment horizontal="right" vertical="top"/>
    </xf>
    <xf numFmtId="0" fontId="22" fillId="0" borderId="0" xfId="0" applyFont="1"/>
    <xf numFmtId="0" fontId="25" fillId="0" borderId="0" xfId="0" applyFont="1" applyAlignment="1">
      <alignment horizontal="right" vertical="top"/>
    </xf>
    <xf numFmtId="2" fontId="25" fillId="0" borderId="0" xfId="0" applyNumberFormat="1" applyFont="1" applyAlignment="1">
      <alignment horizontal="right" vertical="top"/>
    </xf>
    <xf numFmtId="0" fontId="0" fillId="10" borderId="0" xfId="0" applyFill="1" applyAlignment="1">
      <alignment vertical="top"/>
    </xf>
    <xf numFmtId="0" fontId="26" fillId="0" borderId="4" xfId="0" applyFont="1" applyBorder="1" applyAlignment="1">
      <alignment horizontal="right" vertical="top" wrapText="1"/>
    </xf>
    <xf numFmtId="0" fontId="27" fillId="0" borderId="0" xfId="0" applyFont="1" applyAlignment="1">
      <alignment vertical="top"/>
    </xf>
    <xf numFmtId="49" fontId="26" fillId="0" borderId="4" xfId="0" applyNumberFormat="1" applyFont="1" applyBorder="1" applyAlignment="1">
      <alignment horizontal="right" vertical="top" wrapText="1"/>
    </xf>
    <xf numFmtId="4" fontId="26" fillId="0" borderId="4" xfId="0" applyNumberFormat="1" applyFont="1" applyBorder="1" applyAlignment="1">
      <alignment horizontal="right" vertical="top" wrapText="1"/>
    </xf>
    <xf numFmtId="0" fontId="28" fillId="0" borderId="0" xfId="0" applyFont="1" applyAlignment="1">
      <alignment vertical="top" wrapText="1"/>
    </xf>
    <xf numFmtId="0" fontId="28" fillId="0" borderId="0" xfId="0" applyFont="1" applyAlignment="1">
      <alignment vertical="top"/>
    </xf>
    <xf numFmtId="2" fontId="28" fillId="0" borderId="0" xfId="0" applyNumberFormat="1" applyFont="1" applyAlignment="1">
      <alignment horizontal="left" vertical="top"/>
    </xf>
    <xf numFmtId="4" fontId="26" fillId="0" borderId="4" xfId="0" applyNumberFormat="1" applyFont="1" applyBorder="1" applyAlignment="1">
      <alignment horizontal="right" vertical="top"/>
    </xf>
    <xf numFmtId="4" fontId="9" fillId="0" borderId="4" xfId="0" applyNumberFormat="1" applyFont="1" applyBorder="1" applyAlignment="1">
      <alignment horizontal="right" vertical="top"/>
    </xf>
    <xf numFmtId="4" fontId="22" fillId="0" borderId="4" xfId="0" applyNumberFormat="1" applyFont="1" applyBorder="1" applyAlignment="1">
      <alignment horizontal="right" vertical="top" wrapText="1"/>
    </xf>
    <xf numFmtId="4" fontId="22" fillId="0" borderId="4" xfId="0" applyNumberFormat="1" applyFont="1" applyBorder="1" applyAlignment="1">
      <alignment horizontal="right" vertical="top"/>
    </xf>
    <xf numFmtId="4" fontId="23" fillId="0" borderId="4" xfId="0" applyNumberFormat="1" applyFont="1" applyBorder="1" applyAlignment="1">
      <alignment horizontal="right" vertical="top" wrapText="1"/>
    </xf>
    <xf numFmtId="4" fontId="29" fillId="0" borderId="4" xfId="0" applyNumberFormat="1" applyFont="1" applyBorder="1" applyAlignment="1">
      <alignment horizontal="right" vertical="top" wrapText="1"/>
    </xf>
    <xf numFmtId="4" fontId="6" fillId="0" borderId="4" xfId="0" applyNumberFormat="1" applyFont="1" applyBorder="1" applyAlignment="1">
      <alignment horizontal="right" vertical="top" wrapText="1"/>
    </xf>
    <xf numFmtId="4" fontId="30" fillId="0" borderId="4" xfId="0" applyNumberFormat="1" applyFont="1" applyBorder="1" applyAlignment="1">
      <alignment horizontal="right" vertical="top" wrapText="1"/>
    </xf>
    <xf numFmtId="0" fontId="31" fillId="7" borderId="0" xfId="0" applyFont="1" applyFill="1"/>
    <xf numFmtId="0" fontId="14" fillId="0" borderId="0" xfId="0" applyFont="1"/>
    <xf numFmtId="49" fontId="32" fillId="6" borderId="4" xfId="0" applyNumberFormat="1" applyFont="1" applyFill="1" applyBorder="1" applyAlignment="1">
      <alignment vertical="top"/>
    </xf>
    <xf numFmtId="0" fontId="32" fillId="6" borderId="4" xfId="0" applyFont="1" applyFill="1" applyBorder="1" applyAlignment="1">
      <alignment vertical="top" wrapText="1"/>
    </xf>
    <xf numFmtId="0" fontId="32" fillId="6" borderId="4" xfId="0" applyFont="1" applyFill="1" applyBorder="1" applyAlignment="1">
      <alignment vertical="top"/>
    </xf>
    <xf numFmtId="0" fontId="33" fillId="0" borderId="0" xfId="0" applyFont="1" applyAlignment="1">
      <alignment vertical="top"/>
    </xf>
    <xf numFmtId="0" fontId="34" fillId="0" borderId="0" xfId="0" applyFont="1" applyAlignment="1">
      <alignment vertical="top"/>
    </xf>
    <xf numFmtId="2" fontId="0" fillId="0" borderId="0" xfId="0" applyNumberFormat="1" applyAlignment="1">
      <alignment vertical="top"/>
    </xf>
    <xf numFmtId="2" fontId="9" fillId="7" borderId="4" xfId="0" applyNumberFormat="1" applyFont="1" applyFill="1" applyBorder="1" applyAlignment="1">
      <alignment vertical="center" wrapText="1"/>
    </xf>
    <xf numFmtId="2" fontId="32" fillId="6" borderId="4" xfId="0" applyNumberFormat="1" applyFont="1" applyFill="1" applyBorder="1" applyAlignment="1">
      <alignment vertical="top"/>
    </xf>
    <xf numFmtId="2" fontId="22" fillId="0" borderId="0" xfId="0" applyNumberFormat="1" applyFont="1" applyAlignment="1">
      <alignment vertical="top"/>
    </xf>
    <xf numFmtId="0" fontId="35" fillId="0" borderId="0" xfId="0" applyFont="1" applyAlignment="1">
      <alignment horizontal="left" vertical="center" wrapText="1"/>
    </xf>
    <xf numFmtId="0" fontId="36" fillId="0" borderId="0" xfId="0" applyFont="1" applyAlignment="1">
      <alignment horizontal="left" vertical="center" wrapText="1"/>
    </xf>
    <xf numFmtId="2" fontId="24" fillId="10" borderId="12" xfId="0" applyNumberFormat="1" applyFont="1" applyFill="1" applyBorder="1" applyAlignment="1">
      <alignment horizontal="center" vertical="top" wrapText="1"/>
    </xf>
    <xf numFmtId="2" fontId="24" fillId="10" borderId="18" xfId="0" applyNumberFormat="1" applyFont="1" applyFill="1" applyBorder="1" applyAlignment="1">
      <alignment horizontal="center" vertical="top" wrapText="1"/>
    </xf>
    <xf numFmtId="0" fontId="24" fillId="10" borderId="12" xfId="0" applyFont="1" applyFill="1" applyBorder="1" applyAlignment="1">
      <alignment horizontal="center" vertical="top" wrapText="1"/>
    </xf>
    <xf numFmtId="0" fontId="24" fillId="10" borderId="18" xfId="0" applyFont="1" applyFill="1" applyBorder="1" applyAlignment="1">
      <alignment horizontal="center" vertical="top" wrapText="1"/>
    </xf>
    <xf numFmtId="0" fontId="22" fillId="10" borderId="4" xfId="0" applyFont="1" applyFill="1" applyBorder="1" applyAlignment="1">
      <alignment horizontal="left" vertical="top" wrapText="1"/>
    </xf>
    <xf numFmtId="0" fontId="29" fillId="0" borderId="4" xfId="0" applyFont="1" applyBorder="1" applyAlignment="1">
      <alignment horizontal="right" vertical="top" wrapText="1"/>
    </xf>
    <xf numFmtId="0" fontId="22" fillId="10" borderId="15" xfId="0" applyFont="1" applyFill="1" applyBorder="1" applyAlignment="1">
      <alignment horizontal="left" vertical="top" wrapText="1"/>
    </xf>
    <xf numFmtId="0" fontId="22" fillId="10" borderId="16" xfId="0" applyFont="1" applyFill="1" applyBorder="1" applyAlignment="1">
      <alignment horizontal="left" vertical="top" wrapText="1"/>
    </xf>
    <xf numFmtId="0" fontId="22" fillId="10" borderId="17" xfId="0" applyFont="1" applyFill="1" applyBorder="1" applyAlignment="1">
      <alignment horizontal="left" vertical="top" wrapText="1"/>
    </xf>
    <xf numFmtId="0" fontId="17" fillId="0" borderId="0" xfId="0" applyFont="1" applyAlignment="1">
      <alignment horizontal="center" vertical="top" wrapText="1"/>
    </xf>
    <xf numFmtId="0" fontId="34" fillId="7" borderId="0" xfId="0" applyFont="1" applyFill="1" applyAlignment="1">
      <alignment horizontal="center" vertical="top" wrapText="1"/>
    </xf>
    <xf numFmtId="49" fontId="24" fillId="10" borderId="12" xfId="0" applyNumberFormat="1" applyFont="1" applyFill="1" applyBorder="1" applyAlignment="1">
      <alignment horizontal="center" vertical="top" wrapText="1"/>
    </xf>
    <xf numFmtId="49" fontId="24" fillId="10" borderId="18" xfId="0" applyNumberFormat="1" applyFont="1" applyFill="1" applyBorder="1" applyAlignment="1">
      <alignment horizontal="center" vertical="top" wrapText="1"/>
    </xf>
    <xf numFmtId="0" fontId="13" fillId="10" borderId="12" xfId="0" applyFont="1" applyFill="1" applyBorder="1" applyAlignment="1">
      <alignment horizontal="center" vertical="top" wrapText="1"/>
    </xf>
    <xf numFmtId="0" fontId="13" fillId="10" borderId="18" xfId="0" applyFont="1" applyFill="1" applyBorder="1" applyAlignment="1">
      <alignment horizontal="center" vertical="top" wrapText="1"/>
    </xf>
    <xf numFmtId="0" fontId="26" fillId="0" borderId="4" xfId="0" applyFont="1" applyBorder="1" applyAlignment="1">
      <alignment horizontal="right" vertical="top" wrapText="1"/>
    </xf>
    <xf numFmtId="0" fontId="22" fillId="0" borderId="4" xfId="0" applyFont="1" applyBorder="1" applyAlignment="1">
      <alignment horizontal="right" vertical="top" wrapText="1"/>
    </xf>
    <xf numFmtId="0" fontId="9" fillId="10" borderId="15" xfId="0" applyFont="1" applyFill="1" applyBorder="1" applyAlignment="1">
      <alignment horizontal="left" vertical="top" wrapText="1"/>
    </xf>
    <xf numFmtId="0" fontId="9" fillId="10" borderId="16" xfId="0" applyFont="1" applyFill="1" applyBorder="1" applyAlignment="1">
      <alignment horizontal="left" vertical="top" wrapText="1"/>
    </xf>
    <xf numFmtId="0" fontId="9" fillId="10" borderId="17" xfId="0" applyFont="1" applyFill="1" applyBorder="1" applyAlignment="1">
      <alignment horizontal="left" vertical="top" wrapText="1"/>
    </xf>
    <xf numFmtId="49" fontId="26" fillId="0" borderId="4" xfId="0" applyNumberFormat="1" applyFont="1" applyBorder="1" applyAlignment="1">
      <alignment horizontal="right" vertical="top" wrapText="1"/>
    </xf>
    <xf numFmtId="4" fontId="26" fillId="0" borderId="4" xfId="0" applyNumberFormat="1" applyFont="1" applyBorder="1" applyAlignment="1">
      <alignment horizontal="right" vertical="top" wrapText="1"/>
    </xf>
    <xf numFmtId="0" fontId="13" fillId="7" borderId="0" xfId="0" applyFont="1" applyFill="1" applyAlignment="1">
      <alignment horizontal="center"/>
    </xf>
    <xf numFmtId="0" fontId="13" fillId="7" borderId="4" xfId="0" applyFont="1" applyFill="1" applyBorder="1" applyAlignment="1">
      <alignment vertical="center" wrapText="1"/>
    </xf>
    <xf numFmtId="0" fontId="13" fillId="7" borderId="15" xfId="0" applyFont="1" applyFill="1" applyBorder="1" applyAlignment="1">
      <alignment horizontal="center"/>
    </xf>
    <xf numFmtId="0" fontId="13" fillId="7" borderId="17" xfId="0" applyFont="1" applyFill="1" applyBorder="1" applyAlignment="1">
      <alignment horizontal="center"/>
    </xf>
    <xf numFmtId="0" fontId="13" fillId="7" borderId="0" xfId="0" applyFont="1" applyFill="1" applyAlignment="1">
      <alignment horizontal="left"/>
    </xf>
    <xf numFmtId="0" fontId="13" fillId="7" borderId="0" xfId="0" applyFont="1" applyFill="1"/>
    <xf numFmtId="0" fontId="31" fillId="7" borderId="0" xfId="0" applyFont="1" applyFill="1" applyAlignment="1">
      <alignment horizontal="left" vertical="top"/>
    </xf>
    <xf numFmtId="0" fontId="31" fillId="7" borderId="19" xfId="0" applyFont="1" applyFill="1" applyBorder="1" applyAlignment="1">
      <alignment horizontal="left" vertical="top"/>
    </xf>
    <xf numFmtId="0" fontId="9" fillId="7" borderId="4"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5" fillId="4" borderId="22"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8" fillId="5" borderId="26" xfId="0" applyFont="1" applyFill="1" applyBorder="1" applyAlignment="1">
      <alignment horizontal="left" vertical="top" wrapText="1"/>
    </xf>
    <xf numFmtId="0" fontId="18" fillId="5" borderId="27" xfId="0" applyFont="1" applyFill="1" applyBorder="1" applyAlignment="1">
      <alignment horizontal="left" vertical="top" wrapText="1"/>
    </xf>
    <xf numFmtId="0" fontId="4" fillId="4" borderId="2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2" borderId="22" xfId="0" applyFont="1" applyFill="1" applyBorder="1" applyAlignment="1">
      <alignment horizontal="left" vertical="top" wrapText="1"/>
    </xf>
    <xf numFmtId="0" fontId="4" fillId="2" borderId="11" xfId="0" applyFont="1" applyFill="1" applyBorder="1" applyAlignment="1">
      <alignment horizontal="left" vertical="top" wrapText="1"/>
    </xf>
    <xf numFmtId="0" fontId="16" fillId="4" borderId="32" xfId="0" applyFont="1" applyFill="1" applyBorder="1" applyAlignment="1">
      <alignment horizontal="justify" vertical="center" wrapText="1"/>
    </xf>
    <xf numFmtId="0" fontId="16" fillId="4" borderId="29" xfId="0" applyFont="1" applyFill="1" applyBorder="1" applyAlignment="1">
      <alignment horizontal="justify" vertical="center" wrapText="1"/>
    </xf>
    <xf numFmtId="4" fontId="16" fillId="4" borderId="8" xfId="0" applyNumberFormat="1" applyFont="1" applyFill="1" applyBorder="1" applyAlignment="1">
      <alignment horizontal="center" vertical="center" wrapText="1"/>
    </xf>
    <xf numFmtId="4" fontId="16" fillId="4" borderId="29" xfId="0" applyNumberFormat="1" applyFont="1" applyFill="1" applyBorder="1" applyAlignment="1">
      <alignment horizontal="center" vertical="center" wrapText="1"/>
    </xf>
    <xf numFmtId="0" fontId="15" fillId="4" borderId="33" xfId="0" applyFont="1" applyFill="1" applyBorder="1" applyAlignment="1">
      <alignment horizontal="justify" vertical="center" wrapText="1"/>
    </xf>
    <xf numFmtId="0" fontId="15" fillId="4" borderId="21" xfId="0" applyFont="1" applyFill="1" applyBorder="1" applyAlignment="1">
      <alignment horizontal="justify" vertical="center" wrapText="1"/>
    </xf>
    <xf numFmtId="0" fontId="15" fillId="4" borderId="8" xfId="0" applyFont="1" applyFill="1" applyBorder="1" applyAlignment="1">
      <alignment horizontal="justify" vertical="center" wrapText="1"/>
    </xf>
    <xf numFmtId="0" fontId="15" fillId="4" borderId="10" xfId="0" applyFont="1" applyFill="1" applyBorder="1" applyAlignment="1">
      <alignment horizontal="justify" vertical="center" wrapText="1"/>
    </xf>
    <xf numFmtId="0" fontId="15" fillId="4" borderId="7" xfId="0" applyFont="1" applyFill="1" applyBorder="1" applyAlignment="1">
      <alignment horizontal="justify" vertical="center" wrapText="1"/>
    </xf>
    <xf numFmtId="0" fontId="3" fillId="9" borderId="24" xfId="0" applyFont="1" applyFill="1" applyBorder="1" applyAlignment="1">
      <alignment horizontal="left" vertical="top" wrapText="1"/>
    </xf>
    <xf numFmtId="0" fontId="3" fillId="9" borderId="25" xfId="0" applyFont="1" applyFill="1" applyBorder="1" applyAlignment="1">
      <alignment horizontal="left" vertical="top" wrapText="1"/>
    </xf>
    <xf numFmtId="0" fontId="15" fillId="4" borderId="22" xfId="0" applyFont="1" applyFill="1" applyBorder="1" applyAlignment="1">
      <alignment vertical="center" wrapText="1"/>
    </xf>
    <xf numFmtId="0" fontId="15" fillId="4" borderId="11" xfId="0" applyFont="1" applyFill="1" applyBorder="1" applyAlignment="1">
      <alignment vertical="center" wrapText="1"/>
    </xf>
    <xf numFmtId="0" fontId="15" fillId="9" borderId="22" xfId="0" applyFont="1" applyFill="1" applyBorder="1" applyAlignment="1">
      <alignment vertical="center" wrapText="1"/>
    </xf>
    <xf numFmtId="0" fontId="15" fillId="9" borderId="11" xfId="0" applyFont="1" applyFill="1" applyBorder="1" applyAlignment="1">
      <alignment vertical="center" wrapText="1"/>
    </xf>
    <xf numFmtId="0" fontId="15" fillId="9" borderId="14"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15" fillId="4" borderId="2" xfId="0" applyFont="1" applyFill="1" applyBorder="1" applyAlignment="1">
      <alignment vertical="center" wrapText="1"/>
    </xf>
    <xf numFmtId="0" fontId="15" fillId="4" borderId="6" xfId="0" applyFont="1" applyFill="1" applyBorder="1" applyAlignment="1">
      <alignment vertical="center" wrapText="1"/>
    </xf>
    <xf numFmtId="0" fontId="15" fillId="4" borderId="32" xfId="0" applyFont="1" applyFill="1" applyBorder="1" applyAlignment="1">
      <alignment horizontal="justify" vertical="center" wrapText="1"/>
    </xf>
    <xf numFmtId="0" fontId="15" fillId="4" borderId="29" xfId="0" applyFont="1" applyFill="1" applyBorder="1" applyAlignment="1">
      <alignment horizontal="justify" vertical="center" wrapText="1"/>
    </xf>
    <xf numFmtId="0" fontId="16" fillId="4" borderId="1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22"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4" borderId="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21"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5" fillId="4" borderId="22"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37" fillId="4" borderId="0" xfId="0" applyFont="1" applyFill="1" applyAlignment="1">
      <alignment vertical="center"/>
    </xf>
    <xf numFmtId="0" fontId="37" fillId="4" borderId="5" xfId="0" applyFont="1" applyFill="1" applyBorder="1" applyAlignment="1">
      <alignment vertical="center"/>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3"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38" fillId="4" borderId="0" xfId="0" applyFont="1" applyFill="1" applyAlignment="1">
      <alignment vertical="center"/>
    </xf>
    <xf numFmtId="0" fontId="38" fillId="4" borderId="5" xfId="0" applyFont="1" applyFill="1" applyBorder="1" applyAlignment="1">
      <alignment vertical="center"/>
    </xf>
    <xf numFmtId="0" fontId="37" fillId="4" borderId="0" xfId="0" applyFont="1" applyFill="1" applyAlignment="1">
      <alignment horizontal="center" vertical="center"/>
    </xf>
    <xf numFmtId="0" fontId="37" fillId="4" borderId="5" xfId="0" applyFont="1" applyFill="1" applyBorder="1" applyAlignment="1">
      <alignment horizontal="center" vertical="center"/>
    </xf>
    <xf numFmtId="0" fontId="16" fillId="4" borderId="1" xfId="0" applyFont="1" applyFill="1" applyBorder="1" applyAlignment="1">
      <alignment horizontal="center" vertical="center" wrapText="1"/>
    </xf>
  </cellXfs>
  <cellStyles count="6">
    <cellStyle name="Excel Built-in Normal" xfId="1" xr:uid="{00000000-0005-0000-0000-000000000000}"/>
    <cellStyle name="Heading" xfId="2" xr:uid="{00000000-0005-0000-0000-000001000000}"/>
    <cellStyle name="Heading1" xfId="3" xr:uid="{00000000-0005-0000-0000-000002000000}"/>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5"/>
  <sheetViews>
    <sheetView view="pageBreakPreview" zoomScale="120" zoomScaleNormal="120" zoomScaleSheetLayoutView="120" workbookViewId="0"/>
  </sheetViews>
  <sheetFormatPr defaultColWidth="11.19921875" defaultRowHeight="13.8"/>
  <cols>
    <col min="1" max="1" width="6" style="65" customWidth="1"/>
    <col min="2" max="2" width="37.19921875" style="119" customWidth="1"/>
    <col min="3" max="3" width="7.5" style="65" customWidth="1"/>
    <col min="4" max="5" width="10.796875" style="65" customWidth="1"/>
    <col min="6" max="6" width="14.5" style="149" customWidth="1"/>
    <col min="7" max="7" width="10.796875" style="65" customWidth="1"/>
    <col min="8" max="8" width="14.296875" style="65" customWidth="1"/>
    <col min="9" max="9" width="15.796875" style="122" customWidth="1"/>
    <col min="10" max="16384" width="11.19921875" style="65"/>
  </cols>
  <sheetData>
    <row r="1" spans="1:9">
      <c r="A1" s="65" t="s">
        <v>245</v>
      </c>
    </row>
    <row r="2" spans="1:9" ht="14.4">
      <c r="A2" s="123" t="s">
        <v>213</v>
      </c>
    </row>
    <row r="3" spans="1:9" ht="14.4">
      <c r="A3" s="123" t="s">
        <v>219</v>
      </c>
    </row>
    <row r="4" spans="1:9" ht="13.95" customHeight="1">
      <c r="B4" s="164" t="s">
        <v>214</v>
      </c>
      <c r="C4" s="164"/>
      <c r="D4" s="164"/>
      <c r="E4" s="164"/>
      <c r="F4" s="164"/>
      <c r="G4" s="164"/>
      <c r="H4" s="164"/>
      <c r="I4" s="164"/>
    </row>
    <row r="5" spans="1:9">
      <c r="C5" s="124"/>
      <c r="D5" s="124"/>
      <c r="E5" s="124"/>
      <c r="F5" s="125"/>
      <c r="G5" s="124"/>
      <c r="H5" s="124"/>
      <c r="I5" s="125"/>
    </row>
    <row r="6" spans="1:9" ht="18" customHeight="1">
      <c r="B6" s="165" t="s">
        <v>227</v>
      </c>
      <c r="C6" s="165"/>
      <c r="D6" s="165"/>
      <c r="E6" s="165"/>
      <c r="F6" s="165"/>
      <c r="G6" s="165"/>
      <c r="H6" s="165"/>
      <c r="I6" s="165"/>
    </row>
    <row r="8" spans="1:9" ht="24" customHeight="1">
      <c r="A8" s="166" t="s">
        <v>159</v>
      </c>
      <c r="B8" s="157" t="s">
        <v>160</v>
      </c>
      <c r="C8" s="157" t="s">
        <v>223</v>
      </c>
      <c r="D8" s="157" t="s">
        <v>224</v>
      </c>
      <c r="E8" s="157" t="s">
        <v>240</v>
      </c>
      <c r="F8" s="155" t="s">
        <v>243</v>
      </c>
      <c r="G8" s="157" t="s">
        <v>241</v>
      </c>
      <c r="H8" s="157" t="s">
        <v>242</v>
      </c>
      <c r="I8" s="168" t="s">
        <v>225</v>
      </c>
    </row>
    <row r="9" spans="1:9" ht="31.95" customHeight="1">
      <c r="A9" s="167"/>
      <c r="B9" s="158"/>
      <c r="C9" s="158"/>
      <c r="D9" s="158"/>
      <c r="E9" s="158"/>
      <c r="F9" s="156"/>
      <c r="G9" s="158"/>
      <c r="H9" s="158"/>
      <c r="I9" s="169"/>
    </row>
    <row r="10" spans="1:9" ht="15" customHeight="1">
      <c r="A10" s="172" t="s">
        <v>161</v>
      </c>
      <c r="B10" s="173"/>
      <c r="C10" s="173"/>
      <c r="D10" s="173"/>
      <c r="E10" s="173"/>
      <c r="F10" s="173"/>
      <c r="G10" s="173"/>
      <c r="H10" s="173"/>
      <c r="I10" s="174"/>
    </row>
    <row r="11" spans="1:9" ht="28.8">
      <c r="A11" s="66" t="s">
        <v>162</v>
      </c>
      <c r="B11" s="120" t="s">
        <v>163</v>
      </c>
      <c r="C11" s="67" t="s">
        <v>235</v>
      </c>
      <c r="D11" s="67"/>
      <c r="E11" s="88"/>
      <c r="F11" s="150">
        <f>D11*E11</f>
        <v>0</v>
      </c>
      <c r="G11" s="88"/>
      <c r="H11" s="150">
        <f>F11+G11</f>
        <v>0</v>
      </c>
      <c r="I11" s="135"/>
    </row>
    <row r="12" spans="1:9" ht="28.8">
      <c r="A12" s="66" t="s">
        <v>164</v>
      </c>
      <c r="B12" s="120" t="s">
        <v>165</v>
      </c>
      <c r="C12" s="67"/>
      <c r="D12" s="67"/>
      <c r="E12" s="67"/>
      <c r="F12" s="150">
        <f t="shared" ref="F12:F71" si="0">D12*E12</f>
        <v>0</v>
      </c>
      <c r="G12" s="67"/>
      <c r="H12" s="150">
        <f t="shared" ref="H12:H47" si="1">F12+G12</f>
        <v>0</v>
      </c>
      <c r="I12" s="135"/>
    </row>
    <row r="13" spans="1:9" s="128" customFormat="1" ht="14.4">
      <c r="A13" s="175" t="s">
        <v>166</v>
      </c>
      <c r="B13" s="175"/>
      <c r="C13" s="129"/>
      <c r="D13" s="129"/>
      <c r="E13" s="129"/>
      <c r="F13" s="150">
        <f t="shared" si="0"/>
        <v>0</v>
      </c>
      <c r="G13" s="129"/>
      <c r="H13" s="150">
        <f t="shared" si="1"/>
        <v>0</v>
      </c>
      <c r="I13" s="134"/>
    </row>
    <row r="14" spans="1:9" ht="24" customHeight="1">
      <c r="A14" s="161" t="s">
        <v>167</v>
      </c>
      <c r="B14" s="162"/>
      <c r="C14" s="162"/>
      <c r="D14" s="162"/>
      <c r="E14" s="162"/>
      <c r="F14" s="162"/>
      <c r="G14" s="162"/>
      <c r="H14" s="162"/>
      <c r="I14" s="163"/>
    </row>
    <row r="15" spans="1:9" ht="14.4">
      <c r="A15" s="66" t="s">
        <v>168</v>
      </c>
      <c r="B15" s="68" t="s">
        <v>169</v>
      </c>
      <c r="C15" s="68"/>
      <c r="D15" s="68"/>
      <c r="E15" s="68"/>
      <c r="F15" s="150">
        <f t="shared" si="0"/>
        <v>0</v>
      </c>
      <c r="G15" s="68"/>
      <c r="H15" s="150">
        <f t="shared" si="1"/>
        <v>0</v>
      </c>
      <c r="I15" s="136"/>
    </row>
    <row r="16" spans="1:9" ht="14.4">
      <c r="A16" s="66" t="s">
        <v>170</v>
      </c>
      <c r="B16" s="68" t="s">
        <v>171</v>
      </c>
      <c r="C16" s="68"/>
      <c r="D16" s="68"/>
      <c r="E16" s="68"/>
      <c r="F16" s="150">
        <f t="shared" si="0"/>
        <v>0</v>
      </c>
      <c r="G16" s="68"/>
      <c r="H16" s="150">
        <f t="shared" si="1"/>
        <v>0</v>
      </c>
      <c r="I16" s="136"/>
    </row>
    <row r="17" spans="1:9" ht="61.95" customHeight="1">
      <c r="A17" s="66" t="s">
        <v>172</v>
      </c>
      <c r="B17" s="68" t="s">
        <v>173</v>
      </c>
      <c r="C17" s="68"/>
      <c r="D17" s="68"/>
      <c r="E17" s="68"/>
      <c r="F17" s="150">
        <f t="shared" si="0"/>
        <v>0</v>
      </c>
      <c r="G17" s="68"/>
      <c r="H17" s="150">
        <f t="shared" si="1"/>
        <v>0</v>
      </c>
      <c r="I17" s="136"/>
    </row>
    <row r="18" spans="1:9" ht="28.8">
      <c r="A18" s="66" t="s">
        <v>174</v>
      </c>
      <c r="B18" s="68" t="s">
        <v>175</v>
      </c>
      <c r="C18" s="68"/>
      <c r="D18" s="68"/>
      <c r="E18" s="68"/>
      <c r="F18" s="150">
        <f t="shared" si="0"/>
        <v>0</v>
      </c>
      <c r="G18" s="68"/>
      <c r="H18" s="150">
        <f t="shared" si="1"/>
        <v>0</v>
      </c>
      <c r="I18" s="136"/>
    </row>
    <row r="19" spans="1:9" s="128" customFormat="1" ht="14.4">
      <c r="A19" s="170" t="s">
        <v>176</v>
      </c>
      <c r="B19" s="170"/>
      <c r="C19" s="127"/>
      <c r="D19" s="127"/>
      <c r="E19" s="127"/>
      <c r="F19" s="150">
        <f t="shared" si="0"/>
        <v>0</v>
      </c>
      <c r="G19" s="127"/>
      <c r="H19" s="150">
        <f t="shared" si="1"/>
        <v>0</v>
      </c>
      <c r="I19" s="130"/>
    </row>
    <row r="20" spans="1:9" ht="31.05" customHeight="1">
      <c r="A20" s="161" t="s">
        <v>226</v>
      </c>
      <c r="B20" s="162"/>
      <c r="C20" s="162"/>
      <c r="D20" s="162"/>
      <c r="E20" s="162"/>
      <c r="F20" s="162"/>
      <c r="G20" s="162"/>
      <c r="H20" s="162"/>
      <c r="I20" s="162"/>
    </row>
    <row r="21" spans="1:9" ht="14.4">
      <c r="A21" s="69"/>
      <c r="B21" s="72" t="s">
        <v>177</v>
      </c>
      <c r="C21" s="70"/>
      <c r="D21" s="70"/>
      <c r="E21" s="70"/>
      <c r="F21" s="150">
        <f t="shared" si="0"/>
        <v>0</v>
      </c>
      <c r="G21" s="70"/>
      <c r="H21" s="150">
        <f t="shared" si="1"/>
        <v>0</v>
      </c>
      <c r="I21" s="137"/>
    </row>
    <row r="22" spans="1:9" ht="14.4">
      <c r="A22" s="69"/>
      <c r="B22" s="72" t="s">
        <v>177</v>
      </c>
      <c r="C22" s="70"/>
      <c r="D22" s="70"/>
      <c r="E22" s="70"/>
      <c r="F22" s="150">
        <f t="shared" si="0"/>
        <v>0</v>
      </c>
      <c r="G22" s="70"/>
      <c r="H22" s="150">
        <f t="shared" si="1"/>
        <v>0</v>
      </c>
      <c r="I22" s="137"/>
    </row>
    <row r="23" spans="1:9" s="128" customFormat="1" ht="14.4">
      <c r="A23" s="176" t="s">
        <v>178</v>
      </c>
      <c r="B23" s="176"/>
      <c r="C23" s="130"/>
      <c r="D23" s="130"/>
      <c r="E23" s="130"/>
      <c r="F23" s="150">
        <f t="shared" si="0"/>
        <v>0</v>
      </c>
      <c r="G23" s="130"/>
      <c r="H23" s="150">
        <f t="shared" si="1"/>
        <v>0</v>
      </c>
      <c r="I23" s="134"/>
    </row>
    <row r="24" spans="1:9" ht="36" customHeight="1">
      <c r="A24" s="161" t="s">
        <v>179</v>
      </c>
      <c r="B24" s="162"/>
      <c r="C24" s="162"/>
      <c r="D24" s="162"/>
      <c r="E24" s="162"/>
      <c r="F24" s="162"/>
      <c r="G24" s="162"/>
      <c r="H24" s="162"/>
      <c r="I24" s="163"/>
    </row>
    <row r="25" spans="1:9" ht="14.4">
      <c r="A25" s="69"/>
      <c r="B25" s="71" t="s">
        <v>180</v>
      </c>
      <c r="C25" s="71"/>
      <c r="D25" s="71"/>
      <c r="E25" s="71"/>
      <c r="F25" s="150">
        <f t="shared" si="0"/>
        <v>0</v>
      </c>
      <c r="G25" s="71"/>
      <c r="H25" s="150">
        <f t="shared" si="1"/>
        <v>0</v>
      </c>
      <c r="I25" s="138"/>
    </row>
    <row r="26" spans="1:9" ht="14.4">
      <c r="A26" s="69"/>
      <c r="B26" s="71" t="s">
        <v>180</v>
      </c>
      <c r="C26" s="71"/>
      <c r="D26" s="71"/>
      <c r="E26" s="71"/>
      <c r="F26" s="150">
        <f t="shared" si="0"/>
        <v>0</v>
      </c>
      <c r="G26" s="71"/>
      <c r="H26" s="150">
        <f t="shared" si="1"/>
        <v>0</v>
      </c>
      <c r="I26" s="138"/>
    </row>
    <row r="27" spans="1:9" ht="14.4">
      <c r="A27" s="69"/>
      <c r="B27" s="71" t="s">
        <v>180</v>
      </c>
      <c r="C27" s="71"/>
      <c r="D27" s="71"/>
      <c r="E27" s="71"/>
      <c r="F27" s="150">
        <f t="shared" si="0"/>
        <v>0</v>
      </c>
      <c r="G27" s="71"/>
      <c r="H27" s="150">
        <f t="shared" si="1"/>
        <v>0</v>
      </c>
      <c r="I27" s="138"/>
    </row>
    <row r="28" spans="1:9" s="128" customFormat="1" ht="14.4">
      <c r="A28" s="170" t="s">
        <v>181</v>
      </c>
      <c r="B28" s="170"/>
      <c r="C28" s="127"/>
      <c r="D28" s="127"/>
      <c r="E28" s="127"/>
      <c r="F28" s="150">
        <f t="shared" si="0"/>
        <v>0</v>
      </c>
      <c r="G28" s="127"/>
      <c r="H28" s="150">
        <f t="shared" si="1"/>
        <v>0</v>
      </c>
      <c r="I28" s="130"/>
    </row>
    <row r="29" spans="1:9" ht="30" customHeight="1">
      <c r="A29" s="161" t="s">
        <v>182</v>
      </c>
      <c r="B29" s="162"/>
      <c r="C29" s="162"/>
      <c r="D29" s="162"/>
      <c r="E29" s="162"/>
      <c r="F29" s="162"/>
      <c r="G29" s="162"/>
      <c r="H29" s="162"/>
      <c r="I29" s="163"/>
    </row>
    <row r="30" spans="1:9" ht="14.4">
      <c r="A30" s="68"/>
      <c r="B30" s="68" t="s">
        <v>180</v>
      </c>
      <c r="C30" s="68"/>
      <c r="D30" s="68"/>
      <c r="E30" s="68"/>
      <c r="F30" s="150">
        <f t="shared" si="0"/>
        <v>0</v>
      </c>
      <c r="G30" s="68"/>
      <c r="H30" s="150">
        <f t="shared" si="1"/>
        <v>0</v>
      </c>
      <c r="I30" s="136"/>
    </row>
    <row r="31" spans="1:9" ht="14.4">
      <c r="A31" s="66"/>
      <c r="B31" s="72" t="s">
        <v>180</v>
      </c>
      <c r="C31" s="72"/>
      <c r="D31" s="72"/>
      <c r="E31" s="72"/>
      <c r="F31" s="150">
        <f t="shared" si="0"/>
        <v>0</v>
      </c>
      <c r="G31" s="72"/>
      <c r="H31" s="150">
        <f t="shared" si="1"/>
        <v>0</v>
      </c>
      <c r="I31" s="136"/>
    </row>
    <row r="32" spans="1:9" s="128" customFormat="1" ht="14.4">
      <c r="A32" s="170" t="s">
        <v>183</v>
      </c>
      <c r="B32" s="170"/>
      <c r="C32" s="127"/>
      <c r="D32" s="127"/>
      <c r="E32" s="127"/>
      <c r="F32" s="150">
        <f t="shared" si="0"/>
        <v>0</v>
      </c>
      <c r="G32" s="127"/>
      <c r="H32" s="150">
        <f t="shared" si="1"/>
        <v>0</v>
      </c>
      <c r="I32" s="130"/>
    </row>
    <row r="33" spans="1:9" ht="31.05" customHeight="1">
      <c r="A33" s="161" t="s">
        <v>216</v>
      </c>
      <c r="B33" s="162"/>
      <c r="C33" s="162"/>
      <c r="D33" s="162"/>
      <c r="E33" s="162"/>
      <c r="F33" s="162"/>
      <c r="G33" s="162"/>
      <c r="H33" s="162"/>
      <c r="I33" s="163"/>
    </row>
    <row r="34" spans="1:9" ht="14.4">
      <c r="A34" s="68"/>
      <c r="B34" s="68" t="s">
        <v>180</v>
      </c>
      <c r="C34" s="68"/>
      <c r="D34" s="68"/>
      <c r="E34" s="68"/>
      <c r="F34" s="150">
        <f t="shared" si="0"/>
        <v>0</v>
      </c>
      <c r="G34" s="68"/>
      <c r="H34" s="150">
        <f t="shared" si="1"/>
        <v>0</v>
      </c>
      <c r="I34" s="136"/>
    </row>
    <row r="35" spans="1:9" ht="14.4">
      <c r="A35" s="73"/>
      <c r="B35" s="72" t="s">
        <v>180</v>
      </c>
      <c r="C35" s="72"/>
      <c r="D35" s="72"/>
      <c r="E35" s="72"/>
      <c r="F35" s="150">
        <f t="shared" si="0"/>
        <v>0</v>
      </c>
      <c r="G35" s="72"/>
      <c r="H35" s="150">
        <f t="shared" si="1"/>
        <v>0</v>
      </c>
      <c r="I35" s="136"/>
    </row>
    <row r="36" spans="1:9" s="128" customFormat="1" ht="14.4">
      <c r="A36" s="170" t="s">
        <v>184</v>
      </c>
      <c r="B36" s="170"/>
      <c r="C36" s="127"/>
      <c r="D36" s="127"/>
      <c r="E36" s="127"/>
      <c r="F36" s="150">
        <f t="shared" si="0"/>
        <v>0</v>
      </c>
      <c r="G36" s="127"/>
      <c r="H36" s="150">
        <f t="shared" si="1"/>
        <v>0</v>
      </c>
      <c r="I36" s="130"/>
    </row>
    <row r="37" spans="1:9" ht="36" customHeight="1">
      <c r="A37" s="161" t="s">
        <v>217</v>
      </c>
      <c r="B37" s="162"/>
      <c r="C37" s="162"/>
      <c r="D37" s="162"/>
      <c r="E37" s="162"/>
      <c r="F37" s="162"/>
      <c r="G37" s="162"/>
      <c r="H37" s="162"/>
      <c r="I37" s="163"/>
    </row>
    <row r="38" spans="1:9" ht="14.4">
      <c r="A38" s="68"/>
      <c r="B38" s="68" t="s">
        <v>180</v>
      </c>
      <c r="C38" s="68"/>
      <c r="D38" s="68"/>
      <c r="E38" s="68"/>
      <c r="F38" s="150">
        <f t="shared" si="0"/>
        <v>0</v>
      </c>
      <c r="G38" s="68"/>
      <c r="H38" s="150">
        <f t="shared" si="1"/>
        <v>0</v>
      </c>
      <c r="I38" s="136"/>
    </row>
    <row r="39" spans="1:9" ht="14.4">
      <c r="A39" s="68"/>
      <c r="B39" s="68" t="s">
        <v>185</v>
      </c>
      <c r="C39" s="68"/>
      <c r="D39" s="68"/>
      <c r="E39" s="68"/>
      <c r="F39" s="150">
        <f t="shared" si="0"/>
        <v>0</v>
      </c>
      <c r="G39" s="68"/>
      <c r="H39" s="150">
        <f t="shared" si="1"/>
        <v>0</v>
      </c>
      <c r="I39" s="136"/>
    </row>
    <row r="40" spans="1:9" ht="14.4">
      <c r="A40" s="66"/>
      <c r="B40" s="72" t="s">
        <v>180</v>
      </c>
      <c r="C40" s="72"/>
      <c r="D40" s="72"/>
      <c r="E40" s="72"/>
      <c r="F40" s="150">
        <f t="shared" si="0"/>
        <v>0</v>
      </c>
      <c r="G40" s="72"/>
      <c r="H40" s="150">
        <f t="shared" si="1"/>
        <v>0</v>
      </c>
      <c r="I40" s="136"/>
    </row>
    <row r="41" spans="1:9" ht="14.4">
      <c r="A41" s="160" t="s">
        <v>186</v>
      </c>
      <c r="B41" s="171"/>
      <c r="C41" s="115"/>
      <c r="D41" s="115"/>
      <c r="E41" s="115"/>
      <c r="F41" s="150">
        <f t="shared" si="0"/>
        <v>0</v>
      </c>
      <c r="G41" s="115"/>
      <c r="H41" s="150">
        <f t="shared" si="1"/>
        <v>0</v>
      </c>
      <c r="I41" s="139"/>
    </row>
    <row r="42" spans="1:9" ht="22.95" customHeight="1">
      <c r="A42" s="161" t="s">
        <v>187</v>
      </c>
      <c r="B42" s="162"/>
      <c r="C42" s="162"/>
      <c r="D42" s="162"/>
      <c r="E42" s="162"/>
      <c r="F42" s="162"/>
      <c r="G42" s="162"/>
      <c r="H42" s="162"/>
      <c r="I42" s="163"/>
    </row>
    <row r="43" spans="1:9" ht="14.4">
      <c r="A43" s="68"/>
      <c r="B43" s="68" t="s">
        <v>180</v>
      </c>
      <c r="C43" s="68"/>
      <c r="D43" s="68"/>
      <c r="E43" s="68"/>
      <c r="F43" s="150">
        <f t="shared" si="0"/>
        <v>0</v>
      </c>
      <c r="G43" s="68"/>
      <c r="H43" s="150">
        <f t="shared" si="1"/>
        <v>0</v>
      </c>
      <c r="I43" s="136"/>
    </row>
    <row r="44" spans="1:9" ht="14.4">
      <c r="A44" s="160" t="s">
        <v>188</v>
      </c>
      <c r="B44" s="160"/>
      <c r="C44" s="115"/>
      <c r="D44" s="115"/>
      <c r="E44" s="115"/>
      <c r="F44" s="150">
        <f t="shared" si="0"/>
        <v>0</v>
      </c>
      <c r="G44" s="115"/>
      <c r="H44" s="150">
        <f t="shared" si="1"/>
        <v>0</v>
      </c>
      <c r="I44" s="139"/>
    </row>
    <row r="45" spans="1:9" ht="21" customHeight="1">
      <c r="A45" s="161" t="s">
        <v>239</v>
      </c>
      <c r="B45" s="162"/>
      <c r="C45" s="162"/>
      <c r="D45" s="162"/>
      <c r="E45" s="162"/>
      <c r="F45" s="162"/>
      <c r="G45" s="162"/>
      <c r="H45" s="162"/>
      <c r="I45" s="163"/>
    </row>
    <row r="46" spans="1:9" ht="14.4">
      <c r="A46" s="68"/>
      <c r="B46" s="68" t="s">
        <v>180</v>
      </c>
      <c r="C46" s="68"/>
      <c r="D46" s="68"/>
      <c r="E46" s="68"/>
      <c r="F46" s="150">
        <f t="shared" si="0"/>
        <v>0</v>
      </c>
      <c r="G46" s="68"/>
      <c r="H46" s="150">
        <f>F46+G46</f>
        <v>0</v>
      </c>
      <c r="I46" s="136"/>
    </row>
    <row r="47" spans="1:9" ht="14.4">
      <c r="A47" s="160" t="s">
        <v>189</v>
      </c>
      <c r="B47" s="160"/>
      <c r="C47" s="115"/>
      <c r="D47" s="115"/>
      <c r="E47" s="115"/>
      <c r="F47" s="150">
        <f t="shared" si="0"/>
        <v>0</v>
      </c>
      <c r="G47" s="115"/>
      <c r="H47" s="150">
        <f t="shared" si="1"/>
        <v>0</v>
      </c>
      <c r="I47" s="139"/>
    </row>
    <row r="48" spans="1:9" ht="22.95" customHeight="1">
      <c r="A48" s="161" t="s">
        <v>190</v>
      </c>
      <c r="B48" s="162"/>
      <c r="C48" s="162"/>
      <c r="D48" s="162"/>
      <c r="E48" s="162"/>
      <c r="F48" s="162"/>
      <c r="G48" s="162"/>
      <c r="H48" s="162"/>
      <c r="I48" s="163"/>
    </row>
    <row r="49" spans="1:9" ht="14.4">
      <c r="A49" s="68"/>
      <c r="B49" s="68" t="s">
        <v>180</v>
      </c>
      <c r="C49" s="68"/>
      <c r="D49" s="68"/>
      <c r="E49" s="68"/>
      <c r="F49" s="150">
        <f t="shared" si="0"/>
        <v>0</v>
      </c>
      <c r="G49" s="68"/>
      <c r="H49" s="150">
        <f>F49+G49</f>
        <v>0</v>
      </c>
      <c r="I49" s="136"/>
    </row>
    <row r="50" spans="1:9" ht="14.4">
      <c r="A50" s="160" t="s">
        <v>191</v>
      </c>
      <c r="B50" s="160"/>
      <c r="C50" s="115"/>
      <c r="D50" s="115"/>
      <c r="E50" s="115"/>
      <c r="F50" s="150">
        <f t="shared" si="0"/>
        <v>0</v>
      </c>
      <c r="G50" s="115"/>
      <c r="H50" s="150">
        <f>F50+G50</f>
        <v>0</v>
      </c>
      <c r="I50" s="139"/>
    </row>
    <row r="51" spans="1:9" ht="22.95" customHeight="1">
      <c r="A51" s="161" t="s">
        <v>192</v>
      </c>
      <c r="B51" s="162"/>
      <c r="C51" s="162"/>
      <c r="D51" s="162"/>
      <c r="E51" s="162"/>
      <c r="F51" s="162"/>
      <c r="G51" s="162"/>
      <c r="H51" s="162"/>
      <c r="I51" s="163"/>
    </row>
    <row r="52" spans="1:9" ht="14.4">
      <c r="A52" s="68"/>
      <c r="B52" s="68" t="s">
        <v>180</v>
      </c>
      <c r="C52" s="68"/>
      <c r="D52" s="68"/>
      <c r="E52" s="68"/>
      <c r="F52" s="150">
        <f t="shared" si="0"/>
        <v>0</v>
      </c>
      <c r="G52" s="68"/>
      <c r="H52" s="150">
        <f>F52+G52</f>
        <v>0</v>
      </c>
      <c r="I52" s="140"/>
    </row>
    <row r="53" spans="1:9" ht="14.4">
      <c r="A53" s="160" t="s">
        <v>193</v>
      </c>
      <c r="B53" s="160"/>
      <c r="C53" s="115"/>
      <c r="D53" s="115"/>
      <c r="E53" s="115"/>
      <c r="F53" s="150">
        <f t="shared" si="0"/>
        <v>0</v>
      </c>
      <c r="G53" s="115"/>
      <c r="H53" s="150">
        <f>F53+G53</f>
        <v>0</v>
      </c>
      <c r="I53" s="139"/>
    </row>
    <row r="54" spans="1:9" s="126" customFormat="1" ht="22.95" customHeight="1">
      <c r="A54" s="161" t="s">
        <v>194</v>
      </c>
      <c r="B54" s="162"/>
      <c r="C54" s="162"/>
      <c r="D54" s="162"/>
      <c r="E54" s="162"/>
      <c r="F54" s="162"/>
      <c r="G54" s="162"/>
      <c r="H54" s="162"/>
      <c r="I54" s="163"/>
    </row>
    <row r="55" spans="1:9" ht="14.4">
      <c r="A55" s="68"/>
      <c r="B55" s="68" t="s">
        <v>180</v>
      </c>
      <c r="C55" s="68"/>
      <c r="D55" s="68"/>
      <c r="E55" s="68"/>
      <c r="F55" s="150">
        <f t="shared" si="0"/>
        <v>0</v>
      </c>
      <c r="G55" s="68"/>
      <c r="H55" s="150">
        <f>F55+G55</f>
        <v>0</v>
      </c>
      <c r="I55" s="140"/>
    </row>
    <row r="56" spans="1:9" ht="14.4">
      <c r="A56" s="160" t="s">
        <v>195</v>
      </c>
      <c r="B56" s="160"/>
      <c r="C56" s="115"/>
      <c r="D56" s="115"/>
      <c r="E56" s="115"/>
      <c r="F56" s="150">
        <f t="shared" si="0"/>
        <v>0</v>
      </c>
      <c r="G56" s="115"/>
      <c r="H56" s="150">
        <f>F56+G56</f>
        <v>0</v>
      </c>
      <c r="I56" s="139"/>
    </row>
    <row r="57" spans="1:9" ht="19.95" customHeight="1">
      <c r="A57" s="161" t="s">
        <v>196</v>
      </c>
      <c r="B57" s="162"/>
      <c r="C57" s="162"/>
      <c r="D57" s="162"/>
      <c r="E57" s="162"/>
      <c r="F57" s="162"/>
      <c r="G57" s="162"/>
      <c r="H57" s="162"/>
      <c r="I57" s="163"/>
    </row>
    <row r="58" spans="1:9" ht="14.4">
      <c r="A58" s="68"/>
      <c r="B58" s="68" t="s">
        <v>180</v>
      </c>
      <c r="C58" s="68"/>
      <c r="D58" s="68"/>
      <c r="E58" s="68"/>
      <c r="F58" s="150">
        <f t="shared" si="0"/>
        <v>0</v>
      </c>
      <c r="G58" s="68"/>
      <c r="H58" s="150">
        <f>F58+G58</f>
        <v>0</v>
      </c>
      <c r="I58" s="140"/>
    </row>
    <row r="59" spans="1:9" ht="14.4">
      <c r="A59" s="160" t="s">
        <v>197</v>
      </c>
      <c r="B59" s="160"/>
      <c r="C59" s="115"/>
      <c r="D59" s="115"/>
      <c r="E59" s="115"/>
      <c r="F59" s="150">
        <f t="shared" si="0"/>
        <v>0</v>
      </c>
      <c r="G59" s="115"/>
      <c r="H59" s="150">
        <f>F59+G59</f>
        <v>0</v>
      </c>
      <c r="I59" s="139"/>
    </row>
    <row r="60" spans="1:9" ht="18" customHeight="1">
      <c r="A60" s="161" t="s">
        <v>198</v>
      </c>
      <c r="B60" s="162"/>
      <c r="C60" s="162"/>
      <c r="D60" s="162"/>
      <c r="E60" s="162"/>
      <c r="F60" s="162"/>
      <c r="G60" s="162"/>
      <c r="H60" s="162"/>
      <c r="I60" s="163"/>
    </row>
    <row r="61" spans="1:9" ht="14.4">
      <c r="A61" s="68"/>
      <c r="B61" s="68" t="s">
        <v>180</v>
      </c>
      <c r="C61" s="68"/>
      <c r="D61" s="68"/>
      <c r="E61" s="68"/>
      <c r="F61" s="150">
        <f t="shared" si="0"/>
        <v>0</v>
      </c>
      <c r="G61" s="68"/>
      <c r="H61" s="150">
        <f>F61+G61</f>
        <v>0</v>
      </c>
      <c r="I61" s="140"/>
    </row>
    <row r="62" spans="1:9" ht="14.4">
      <c r="A62" s="160" t="s">
        <v>199</v>
      </c>
      <c r="B62" s="160"/>
      <c r="C62" s="115"/>
      <c r="D62" s="115"/>
      <c r="E62" s="115"/>
      <c r="F62" s="150">
        <f t="shared" si="0"/>
        <v>0</v>
      </c>
      <c r="G62" s="115"/>
      <c r="H62" s="150">
        <f>F62+G62</f>
        <v>0</v>
      </c>
      <c r="I62" s="141"/>
    </row>
    <row r="63" spans="1:9" ht="19.05" customHeight="1">
      <c r="A63" s="161" t="s">
        <v>200</v>
      </c>
      <c r="B63" s="162"/>
      <c r="C63" s="162"/>
      <c r="D63" s="162"/>
      <c r="E63" s="162"/>
      <c r="F63" s="162"/>
      <c r="G63" s="162"/>
      <c r="H63" s="162"/>
      <c r="I63" s="163"/>
    </row>
    <row r="64" spans="1:9" ht="14.4">
      <c r="A64" s="74" t="s">
        <v>201</v>
      </c>
      <c r="B64" s="72" t="s">
        <v>202</v>
      </c>
      <c r="C64" s="72"/>
      <c r="D64" s="72"/>
      <c r="E64" s="72"/>
      <c r="F64" s="150">
        <f t="shared" si="0"/>
        <v>0</v>
      </c>
      <c r="G64" s="72"/>
      <c r="H64" s="150">
        <f>F64+G64</f>
        <v>0</v>
      </c>
      <c r="I64" s="136"/>
    </row>
    <row r="65" spans="1:9" ht="28.8">
      <c r="A65" s="74" t="s">
        <v>203</v>
      </c>
      <c r="B65" s="72" t="s">
        <v>204</v>
      </c>
      <c r="C65" s="72"/>
      <c r="D65" s="72"/>
      <c r="E65" s="72"/>
      <c r="F65" s="150">
        <f t="shared" si="0"/>
        <v>0</v>
      </c>
      <c r="G65" s="72"/>
      <c r="H65" s="150">
        <f>F65+G65</f>
        <v>0</v>
      </c>
      <c r="I65" s="136"/>
    </row>
    <row r="66" spans="1:9" ht="43.2">
      <c r="A66" s="74" t="s">
        <v>205</v>
      </c>
      <c r="B66" s="72" t="s">
        <v>206</v>
      </c>
      <c r="C66" s="72"/>
      <c r="D66" s="72"/>
      <c r="E66" s="72"/>
      <c r="F66" s="150">
        <f t="shared" si="0"/>
        <v>0</v>
      </c>
      <c r="G66" s="72"/>
      <c r="H66" s="150">
        <f>F66+G66</f>
        <v>0</v>
      </c>
      <c r="I66" s="136"/>
    </row>
    <row r="67" spans="1:9" ht="28.8">
      <c r="A67" s="74" t="s">
        <v>207</v>
      </c>
      <c r="B67" s="72" t="s">
        <v>208</v>
      </c>
      <c r="C67" s="72"/>
      <c r="D67" s="72"/>
      <c r="E67" s="72"/>
      <c r="F67" s="150">
        <f t="shared" si="0"/>
        <v>0</v>
      </c>
      <c r="G67" s="72"/>
      <c r="H67" s="150">
        <f>F67+G67</f>
        <v>0</v>
      </c>
      <c r="I67" s="136"/>
    </row>
    <row r="68" spans="1:9" ht="14.4">
      <c r="A68" s="160" t="s">
        <v>209</v>
      </c>
      <c r="B68" s="160"/>
      <c r="C68" s="115"/>
      <c r="D68" s="115"/>
      <c r="E68" s="115"/>
      <c r="F68" s="150">
        <f t="shared" si="0"/>
        <v>0</v>
      </c>
      <c r="G68" s="115"/>
      <c r="H68" s="150">
        <f>F68+G68</f>
        <v>0</v>
      </c>
      <c r="I68" s="139"/>
    </row>
    <row r="69" spans="1:9" ht="18" customHeight="1">
      <c r="A69" s="159" t="s">
        <v>210</v>
      </c>
      <c r="B69" s="159"/>
      <c r="C69" s="159"/>
      <c r="D69" s="159"/>
      <c r="E69" s="159"/>
      <c r="F69" s="159"/>
      <c r="G69" s="159"/>
      <c r="H69" s="159"/>
      <c r="I69" s="159"/>
    </row>
    <row r="70" spans="1:9" ht="14.4">
      <c r="A70" s="68"/>
      <c r="B70" s="68" t="s">
        <v>180</v>
      </c>
      <c r="C70" s="68"/>
      <c r="D70" s="68"/>
      <c r="E70" s="68"/>
      <c r="F70" s="150">
        <f>D70*E70</f>
        <v>0</v>
      </c>
      <c r="G70" s="68"/>
      <c r="H70" s="150">
        <f>F70+G70</f>
        <v>0</v>
      </c>
      <c r="I70" s="140"/>
    </row>
    <row r="71" spans="1:9" ht="14.4">
      <c r="A71" s="160" t="s">
        <v>211</v>
      </c>
      <c r="B71" s="160"/>
      <c r="C71" s="115"/>
      <c r="D71" s="115"/>
      <c r="E71" s="115"/>
      <c r="F71" s="150">
        <f t="shared" si="0"/>
        <v>0</v>
      </c>
      <c r="G71" s="115"/>
      <c r="H71" s="150">
        <f>F71+G71</f>
        <v>0</v>
      </c>
      <c r="I71" s="139"/>
    </row>
    <row r="72" spans="1:9" s="147" customFormat="1" ht="30" customHeight="1">
      <c r="A72" s="144" t="s">
        <v>212</v>
      </c>
      <c r="B72" s="145"/>
      <c r="C72" s="146"/>
      <c r="D72" s="146"/>
      <c r="E72" s="146"/>
      <c r="F72" s="151">
        <f>F71+F68+F62+F59+F56+F53+F50+F47+F44+F41+F36+F32+F28+F23+F19+F13</f>
        <v>0</v>
      </c>
      <c r="G72" s="151"/>
      <c r="H72" s="151">
        <f>H71+H68+H62+H59+H56+H53+H50+H47+H44+H41+H36+H32+H28+H23+H19+H13</f>
        <v>0</v>
      </c>
      <c r="I72" s="151">
        <f>I71+I68+I62+I59+I56+I53+I50+I47+I44+I41+I36+I32+I28+I23+I19+I13</f>
        <v>0</v>
      </c>
    </row>
    <row r="73" spans="1:9" ht="14.4">
      <c r="A73" s="75"/>
      <c r="B73" s="121"/>
      <c r="C73" s="77"/>
      <c r="D73" s="77"/>
      <c r="E73" s="77"/>
      <c r="F73" s="152"/>
      <c r="G73" s="77"/>
      <c r="H73" s="77"/>
      <c r="I73" s="76"/>
    </row>
    <row r="74" spans="1:9" ht="14.4">
      <c r="A74" s="75"/>
      <c r="B74" s="131" t="s">
        <v>231</v>
      </c>
      <c r="C74" s="70"/>
      <c r="D74" s="132" t="s">
        <v>229</v>
      </c>
      <c r="E74" s="70"/>
      <c r="F74" s="133" t="s">
        <v>230</v>
      </c>
      <c r="G74" s="77"/>
      <c r="H74" s="77"/>
    </row>
    <row r="75" spans="1:9" s="148" customFormat="1" ht="99" customHeight="1">
      <c r="A75" s="153" t="s">
        <v>244</v>
      </c>
      <c r="B75" s="154"/>
      <c r="C75" s="154"/>
      <c r="D75" s="154"/>
      <c r="E75" s="154"/>
      <c r="F75" s="154"/>
      <c r="G75" s="154"/>
      <c r="H75" s="154"/>
      <c r="I75" s="154"/>
    </row>
  </sheetData>
  <mergeCells count="44">
    <mergeCell ref="A45:I45"/>
    <mergeCell ref="A36:B36"/>
    <mergeCell ref="A41:B41"/>
    <mergeCell ref="A44:B44"/>
    <mergeCell ref="A10:I10"/>
    <mergeCell ref="A13:B13"/>
    <mergeCell ref="A19:B19"/>
    <mergeCell ref="A23:B23"/>
    <mergeCell ref="A14:I14"/>
    <mergeCell ref="A32:B32"/>
    <mergeCell ref="A37:I37"/>
    <mergeCell ref="A42:I42"/>
    <mergeCell ref="A54:I54"/>
    <mergeCell ref="B4:I4"/>
    <mergeCell ref="B6:I6"/>
    <mergeCell ref="A20:I20"/>
    <mergeCell ref="A8:A9"/>
    <mergeCell ref="E8:E9"/>
    <mergeCell ref="I8:I9"/>
    <mergeCell ref="D8:D9"/>
    <mergeCell ref="C8:C9"/>
    <mergeCell ref="B8:B9"/>
    <mergeCell ref="A47:B47"/>
    <mergeCell ref="A50:B50"/>
    <mergeCell ref="A28:B28"/>
    <mergeCell ref="A24:I24"/>
    <mergeCell ref="A29:I29"/>
    <mergeCell ref="A33:I33"/>
    <mergeCell ref="A75:I75"/>
    <mergeCell ref="F8:F9"/>
    <mergeCell ref="G8:G9"/>
    <mergeCell ref="H8:H9"/>
    <mergeCell ref="A69:I69"/>
    <mergeCell ref="A71:B71"/>
    <mergeCell ref="A59:B59"/>
    <mergeCell ref="A62:B62"/>
    <mergeCell ref="A68:B68"/>
    <mergeCell ref="A57:I57"/>
    <mergeCell ref="A60:I60"/>
    <mergeCell ref="A63:I63"/>
    <mergeCell ref="A53:B53"/>
    <mergeCell ref="A56:B56"/>
    <mergeCell ref="A48:I48"/>
    <mergeCell ref="A51:I51"/>
  </mergeCells>
  <phoneticPr fontId="8" type="noConversion"/>
  <pageMargins left="0.70866141732283505" right="0.70866141732283505" top="0.74803149606299202" bottom="0.74803149606299202" header="0.31496062992126" footer="0.31496062992126"/>
  <pageSetup paperSize="9" scale="61" fitToHeight="0" orientation="portrait" r:id="rId1"/>
  <headerFooter>
    <oddHeader>&amp;LProiect: STUDENT ANTREPRENOR, Cod SMIS 2014+: 140127 
Proiect cofinanțat din Fondul Social European prin Programul Operaţional Capital Uman 2014-2020</oddHeader>
  </headerFooter>
  <rowBreaks count="1" manualBreakCount="1">
    <brk id="3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A48"/>
  <sheetViews>
    <sheetView view="pageBreakPreview" zoomScale="70" zoomScaleNormal="90" zoomScaleSheetLayoutView="70" workbookViewId="0">
      <selection activeCell="F49" sqref="F49"/>
    </sheetView>
  </sheetViews>
  <sheetFormatPr defaultColWidth="11.19921875" defaultRowHeight="14.4"/>
  <cols>
    <col min="1" max="2" width="5.296875" style="79" customWidth="1"/>
    <col min="3" max="3" width="16.69921875" style="79" customWidth="1"/>
    <col min="4" max="4" width="8.796875" style="79" customWidth="1"/>
    <col min="5" max="5" width="11.19921875" style="79" customWidth="1"/>
    <col min="6" max="6" width="16.69921875" style="79" customWidth="1"/>
    <col min="7" max="7" width="15.19921875" style="79" customWidth="1"/>
    <col min="8" max="8" width="8.796875" style="79" customWidth="1"/>
    <col min="9" max="9" width="12.69921875" style="79" customWidth="1"/>
    <col min="10" max="10" width="11.19921875" style="79" customWidth="1"/>
    <col min="11" max="11" width="6.796875" style="79" customWidth="1"/>
    <col min="12" max="19" width="11.19921875" style="79" customWidth="1"/>
    <col min="20" max="20" width="5.796875" style="79" customWidth="1"/>
    <col min="21" max="16384" width="11.19921875" style="79"/>
  </cols>
  <sheetData>
    <row r="2" spans="2:27">
      <c r="C2" s="177" t="s">
        <v>140</v>
      </c>
      <c r="D2" s="177"/>
    </row>
    <row r="3" spans="2:27">
      <c r="C3" s="80"/>
      <c r="D3" s="80"/>
    </row>
    <row r="4" spans="2:27">
      <c r="C4" s="80" t="s">
        <v>147</v>
      </c>
      <c r="D4" s="80"/>
    </row>
    <row r="5" spans="2:27">
      <c r="C5" s="80"/>
      <c r="D5" s="80"/>
      <c r="K5" s="81" t="s">
        <v>147</v>
      </c>
      <c r="L5" s="81"/>
      <c r="M5" s="81"/>
      <c r="T5" s="81" t="s">
        <v>147</v>
      </c>
    </row>
    <row r="6" spans="2:27">
      <c r="C6" s="80"/>
      <c r="D6" s="80"/>
    </row>
    <row r="7" spans="2:27">
      <c r="C7" s="80"/>
      <c r="D7" s="80"/>
    </row>
    <row r="8" spans="2:27">
      <c r="C8" s="80" t="s">
        <v>236</v>
      </c>
      <c r="D8" s="80"/>
      <c r="L8" s="80" t="s">
        <v>237</v>
      </c>
      <c r="M8" s="80"/>
      <c r="U8" s="80" t="s">
        <v>238</v>
      </c>
      <c r="V8" s="80"/>
    </row>
    <row r="10" spans="2:27" ht="33.450000000000003" customHeight="1">
      <c r="B10" s="78" t="s">
        <v>34</v>
      </c>
      <c r="C10" s="82" t="s">
        <v>148</v>
      </c>
      <c r="D10" s="82" t="s">
        <v>0</v>
      </c>
      <c r="E10" s="82" t="s">
        <v>142</v>
      </c>
      <c r="F10" s="82" t="s">
        <v>144</v>
      </c>
      <c r="G10" s="82" t="s">
        <v>145</v>
      </c>
      <c r="H10" s="82" t="s">
        <v>78</v>
      </c>
      <c r="I10" s="82" t="s">
        <v>103</v>
      </c>
      <c r="K10" s="78" t="s">
        <v>34</v>
      </c>
      <c r="L10" s="82" t="s">
        <v>96</v>
      </c>
      <c r="M10" s="82" t="s">
        <v>0</v>
      </c>
      <c r="N10" s="82" t="s">
        <v>142</v>
      </c>
      <c r="O10" s="82" t="s">
        <v>144</v>
      </c>
      <c r="P10" s="82" t="s">
        <v>145</v>
      </c>
      <c r="Q10" s="82" t="s">
        <v>78</v>
      </c>
      <c r="R10" s="82" t="s">
        <v>103</v>
      </c>
      <c r="T10" s="78" t="s">
        <v>34</v>
      </c>
      <c r="U10" s="82" t="s">
        <v>96</v>
      </c>
      <c r="V10" s="82" t="s">
        <v>0</v>
      </c>
      <c r="W10" s="82" t="s">
        <v>142</v>
      </c>
      <c r="X10" s="82" t="s">
        <v>144</v>
      </c>
      <c r="Y10" s="82" t="s">
        <v>145</v>
      </c>
      <c r="Z10" s="82" t="s">
        <v>78</v>
      </c>
      <c r="AA10" s="82" t="s">
        <v>103</v>
      </c>
    </row>
    <row r="11" spans="2:27" s="81" customFormat="1">
      <c r="B11" s="83">
        <v>1</v>
      </c>
      <c r="C11" s="84"/>
      <c r="D11" s="84"/>
      <c r="E11" s="84"/>
      <c r="F11" s="84"/>
      <c r="G11" s="85">
        <f t="shared" ref="G11:G17" si="0">E11*F11</f>
        <v>0</v>
      </c>
      <c r="H11" s="85">
        <f>ROUND(G11*19%,2)</f>
        <v>0</v>
      </c>
      <c r="I11" s="85">
        <f>G11+H11</f>
        <v>0</v>
      </c>
      <c r="K11" s="83">
        <v>1</v>
      </c>
      <c r="L11" s="84"/>
      <c r="M11" s="84"/>
      <c r="N11" s="84"/>
      <c r="O11" s="84"/>
      <c r="P11" s="85">
        <f t="shared" ref="P11:P17" si="1">N11*O11</f>
        <v>0</v>
      </c>
      <c r="Q11" s="85">
        <f>ROUND(P11*19%,2)</f>
        <v>0</v>
      </c>
      <c r="R11" s="85">
        <f>P11+Q11</f>
        <v>0</v>
      </c>
      <c r="T11" s="83">
        <v>1</v>
      </c>
      <c r="U11" s="84"/>
      <c r="V11" s="84"/>
      <c r="W11" s="84"/>
      <c r="X11" s="84"/>
      <c r="Y11" s="85">
        <f t="shared" ref="Y11:Y17" si="2">W11*X11</f>
        <v>0</v>
      </c>
      <c r="Z11" s="85">
        <f>ROUND(Y11*19%,2)</f>
        <v>0</v>
      </c>
      <c r="AA11" s="85">
        <f>Y11+Z11</f>
        <v>0</v>
      </c>
    </row>
    <row r="12" spans="2:27" s="81" customFormat="1">
      <c r="B12" s="83">
        <v>2</v>
      </c>
      <c r="C12" s="84"/>
      <c r="D12" s="84"/>
      <c r="E12" s="84"/>
      <c r="F12" s="84"/>
      <c r="G12" s="85">
        <f t="shared" si="0"/>
        <v>0</v>
      </c>
      <c r="H12" s="85">
        <f t="shared" ref="H12:H22" si="3">ROUND(G12*19%,2)</f>
        <v>0</v>
      </c>
      <c r="I12" s="85">
        <f t="shared" ref="I12:I22" si="4">G12+H12</f>
        <v>0</v>
      </c>
      <c r="K12" s="83">
        <v>2</v>
      </c>
      <c r="L12" s="84"/>
      <c r="M12" s="84"/>
      <c r="N12" s="84"/>
      <c r="O12" s="84"/>
      <c r="P12" s="85">
        <f t="shared" si="1"/>
        <v>0</v>
      </c>
      <c r="Q12" s="85">
        <f t="shared" ref="Q12:Q22" si="5">ROUND(P12*19%,2)</f>
        <v>0</v>
      </c>
      <c r="R12" s="85">
        <f t="shared" ref="R12:R22" si="6">P12+Q12</f>
        <v>0</v>
      </c>
      <c r="T12" s="83">
        <v>2</v>
      </c>
      <c r="U12" s="84"/>
      <c r="V12" s="84"/>
      <c r="W12" s="84"/>
      <c r="X12" s="84"/>
      <c r="Y12" s="85">
        <f t="shared" si="2"/>
        <v>0</v>
      </c>
      <c r="Z12" s="85">
        <f t="shared" ref="Z12:Z22" si="7">ROUND(Y12*19%,2)</f>
        <v>0</v>
      </c>
      <c r="AA12" s="85">
        <f t="shared" ref="AA12:AA22" si="8">Y12+Z12</f>
        <v>0</v>
      </c>
    </row>
    <row r="13" spans="2:27" s="81" customFormat="1">
      <c r="B13" s="83">
        <v>3</v>
      </c>
      <c r="C13" s="84"/>
      <c r="D13" s="84"/>
      <c r="E13" s="84"/>
      <c r="F13" s="84"/>
      <c r="G13" s="85">
        <f t="shared" si="0"/>
        <v>0</v>
      </c>
      <c r="H13" s="85">
        <f t="shared" si="3"/>
        <v>0</v>
      </c>
      <c r="I13" s="85">
        <f t="shared" si="4"/>
        <v>0</v>
      </c>
      <c r="K13" s="83">
        <v>3</v>
      </c>
      <c r="L13" s="84"/>
      <c r="M13" s="84"/>
      <c r="N13" s="84"/>
      <c r="O13" s="84"/>
      <c r="P13" s="85">
        <f t="shared" si="1"/>
        <v>0</v>
      </c>
      <c r="Q13" s="85">
        <f t="shared" si="5"/>
        <v>0</v>
      </c>
      <c r="R13" s="85">
        <f t="shared" si="6"/>
        <v>0</v>
      </c>
      <c r="T13" s="83">
        <v>3</v>
      </c>
      <c r="U13" s="84"/>
      <c r="V13" s="84"/>
      <c r="W13" s="84"/>
      <c r="X13" s="84"/>
      <c r="Y13" s="85">
        <f t="shared" si="2"/>
        <v>0</v>
      </c>
      <c r="Z13" s="85">
        <f t="shared" si="7"/>
        <v>0</v>
      </c>
      <c r="AA13" s="85">
        <f t="shared" si="8"/>
        <v>0</v>
      </c>
    </row>
    <row r="14" spans="2:27">
      <c r="B14" s="83">
        <v>4</v>
      </c>
      <c r="C14" s="84"/>
      <c r="D14" s="84"/>
      <c r="E14" s="84"/>
      <c r="F14" s="84"/>
      <c r="G14" s="85">
        <f t="shared" si="0"/>
        <v>0</v>
      </c>
      <c r="H14" s="85">
        <f t="shared" si="3"/>
        <v>0</v>
      </c>
      <c r="I14" s="85">
        <f t="shared" si="4"/>
        <v>0</v>
      </c>
      <c r="K14" s="83">
        <v>4</v>
      </c>
      <c r="L14" s="84"/>
      <c r="M14" s="84"/>
      <c r="N14" s="84"/>
      <c r="O14" s="84"/>
      <c r="P14" s="85">
        <f t="shared" si="1"/>
        <v>0</v>
      </c>
      <c r="Q14" s="85">
        <f t="shared" si="5"/>
        <v>0</v>
      </c>
      <c r="R14" s="85">
        <f t="shared" si="6"/>
        <v>0</v>
      </c>
      <c r="T14" s="83">
        <v>4</v>
      </c>
      <c r="U14" s="84"/>
      <c r="V14" s="84"/>
      <c r="W14" s="84"/>
      <c r="X14" s="84"/>
      <c r="Y14" s="85">
        <f t="shared" si="2"/>
        <v>0</v>
      </c>
      <c r="Z14" s="85">
        <f t="shared" si="7"/>
        <v>0</v>
      </c>
      <c r="AA14" s="85">
        <f t="shared" si="8"/>
        <v>0</v>
      </c>
    </row>
    <row r="15" spans="2:27">
      <c r="B15" s="83">
        <v>5</v>
      </c>
      <c r="C15" s="84"/>
      <c r="D15" s="84"/>
      <c r="E15" s="84"/>
      <c r="F15" s="84"/>
      <c r="G15" s="85">
        <f t="shared" si="0"/>
        <v>0</v>
      </c>
      <c r="H15" s="85">
        <f t="shared" si="3"/>
        <v>0</v>
      </c>
      <c r="I15" s="85">
        <f t="shared" si="4"/>
        <v>0</v>
      </c>
      <c r="K15" s="83">
        <v>5</v>
      </c>
      <c r="L15" s="84"/>
      <c r="M15" s="84"/>
      <c r="N15" s="84"/>
      <c r="O15" s="84"/>
      <c r="P15" s="85">
        <f t="shared" si="1"/>
        <v>0</v>
      </c>
      <c r="Q15" s="85">
        <f t="shared" si="5"/>
        <v>0</v>
      </c>
      <c r="R15" s="85">
        <f t="shared" si="6"/>
        <v>0</v>
      </c>
      <c r="T15" s="83">
        <v>5</v>
      </c>
      <c r="U15" s="84"/>
      <c r="V15" s="84"/>
      <c r="W15" s="84"/>
      <c r="X15" s="84"/>
      <c r="Y15" s="85">
        <f t="shared" si="2"/>
        <v>0</v>
      </c>
      <c r="Z15" s="85">
        <f t="shared" si="7"/>
        <v>0</v>
      </c>
      <c r="AA15" s="85">
        <f t="shared" si="8"/>
        <v>0</v>
      </c>
    </row>
    <row r="16" spans="2:27" s="81" customFormat="1">
      <c r="B16" s="83">
        <v>6</v>
      </c>
      <c r="C16" s="86"/>
      <c r="D16" s="86"/>
      <c r="E16" s="86"/>
      <c r="F16" s="86"/>
      <c r="G16" s="85">
        <f t="shared" si="0"/>
        <v>0</v>
      </c>
      <c r="H16" s="85">
        <f t="shared" si="3"/>
        <v>0</v>
      </c>
      <c r="I16" s="85">
        <f t="shared" si="4"/>
        <v>0</v>
      </c>
      <c r="K16" s="83">
        <v>6</v>
      </c>
      <c r="L16" s="86"/>
      <c r="M16" s="86"/>
      <c r="N16" s="86"/>
      <c r="O16" s="86"/>
      <c r="P16" s="85">
        <f t="shared" si="1"/>
        <v>0</v>
      </c>
      <c r="Q16" s="85">
        <f t="shared" si="5"/>
        <v>0</v>
      </c>
      <c r="R16" s="85">
        <f t="shared" si="6"/>
        <v>0</v>
      </c>
      <c r="T16" s="83">
        <v>6</v>
      </c>
      <c r="U16" s="86"/>
      <c r="V16" s="86"/>
      <c r="W16" s="86"/>
      <c r="X16" s="86"/>
      <c r="Y16" s="85">
        <f t="shared" si="2"/>
        <v>0</v>
      </c>
      <c r="Z16" s="85">
        <f t="shared" si="7"/>
        <v>0</v>
      </c>
      <c r="AA16" s="85">
        <f t="shared" si="8"/>
        <v>0</v>
      </c>
    </row>
    <row r="17" spans="2:27" ht="16.2" customHeight="1">
      <c r="B17" s="83">
        <v>7</v>
      </c>
      <c r="C17" s="84"/>
      <c r="D17" s="84"/>
      <c r="E17" s="84"/>
      <c r="F17" s="84"/>
      <c r="G17" s="85">
        <f t="shared" si="0"/>
        <v>0</v>
      </c>
      <c r="H17" s="85">
        <f t="shared" si="3"/>
        <v>0</v>
      </c>
      <c r="I17" s="85">
        <f t="shared" si="4"/>
        <v>0</v>
      </c>
      <c r="K17" s="83">
        <v>7</v>
      </c>
      <c r="L17" s="84"/>
      <c r="M17" s="84"/>
      <c r="N17" s="84"/>
      <c r="O17" s="84"/>
      <c r="P17" s="85">
        <f t="shared" si="1"/>
        <v>0</v>
      </c>
      <c r="Q17" s="85">
        <f t="shared" si="5"/>
        <v>0</v>
      </c>
      <c r="R17" s="85">
        <f t="shared" si="6"/>
        <v>0</v>
      </c>
      <c r="T17" s="83">
        <v>7</v>
      </c>
      <c r="U17" s="84"/>
      <c r="V17" s="84"/>
      <c r="W17" s="84"/>
      <c r="X17" s="84"/>
      <c r="Y17" s="85">
        <f t="shared" si="2"/>
        <v>0</v>
      </c>
      <c r="Z17" s="85">
        <f t="shared" si="7"/>
        <v>0</v>
      </c>
      <c r="AA17" s="85">
        <f t="shared" si="8"/>
        <v>0</v>
      </c>
    </row>
    <row r="18" spans="2:27">
      <c r="B18" s="83">
        <v>8</v>
      </c>
      <c r="C18" s="84"/>
      <c r="D18" s="84"/>
      <c r="E18" s="84"/>
      <c r="F18" s="84"/>
      <c r="G18" s="85">
        <f>E18*F18</f>
        <v>0</v>
      </c>
      <c r="H18" s="85">
        <f t="shared" si="3"/>
        <v>0</v>
      </c>
      <c r="I18" s="85">
        <f t="shared" si="4"/>
        <v>0</v>
      </c>
      <c r="K18" s="83">
        <v>8</v>
      </c>
      <c r="L18" s="84"/>
      <c r="M18" s="84"/>
      <c r="N18" s="84"/>
      <c r="O18" s="84"/>
      <c r="P18" s="85">
        <f>N18*O18</f>
        <v>0</v>
      </c>
      <c r="Q18" s="85">
        <f t="shared" si="5"/>
        <v>0</v>
      </c>
      <c r="R18" s="85">
        <f t="shared" si="6"/>
        <v>0</v>
      </c>
      <c r="T18" s="83">
        <v>8</v>
      </c>
      <c r="U18" s="84"/>
      <c r="V18" s="84"/>
      <c r="W18" s="84"/>
      <c r="X18" s="84"/>
      <c r="Y18" s="85">
        <f>W18*X18</f>
        <v>0</v>
      </c>
      <c r="Z18" s="85">
        <f t="shared" si="7"/>
        <v>0</v>
      </c>
      <c r="AA18" s="85">
        <f t="shared" si="8"/>
        <v>0</v>
      </c>
    </row>
    <row r="19" spans="2:27">
      <c r="B19" s="83">
        <v>9</v>
      </c>
      <c r="C19" s="84"/>
      <c r="D19" s="84"/>
      <c r="E19" s="84"/>
      <c r="F19" s="84"/>
      <c r="G19" s="85">
        <f>E19*F19</f>
        <v>0</v>
      </c>
      <c r="H19" s="85">
        <f t="shared" si="3"/>
        <v>0</v>
      </c>
      <c r="I19" s="85">
        <f t="shared" si="4"/>
        <v>0</v>
      </c>
      <c r="K19" s="83">
        <v>9</v>
      </c>
      <c r="L19" s="84"/>
      <c r="M19" s="84"/>
      <c r="N19" s="84"/>
      <c r="O19" s="84"/>
      <c r="P19" s="85">
        <f>N19*O19</f>
        <v>0</v>
      </c>
      <c r="Q19" s="85">
        <f t="shared" si="5"/>
        <v>0</v>
      </c>
      <c r="R19" s="85">
        <f t="shared" si="6"/>
        <v>0</v>
      </c>
      <c r="T19" s="83">
        <v>9</v>
      </c>
      <c r="U19" s="84"/>
      <c r="V19" s="84"/>
      <c r="W19" s="84"/>
      <c r="X19" s="84"/>
      <c r="Y19" s="85">
        <f>W19*X19</f>
        <v>0</v>
      </c>
      <c r="Z19" s="85">
        <f t="shared" si="7"/>
        <v>0</v>
      </c>
      <c r="AA19" s="85">
        <f t="shared" si="8"/>
        <v>0</v>
      </c>
    </row>
    <row r="20" spans="2:27" s="80" customFormat="1" ht="16.2" customHeight="1">
      <c r="B20" s="83">
        <v>10</v>
      </c>
      <c r="C20" s="87"/>
      <c r="D20" s="87"/>
      <c r="E20" s="87"/>
      <c r="F20" s="87"/>
      <c r="G20" s="85">
        <f>E20*F20</f>
        <v>0</v>
      </c>
      <c r="H20" s="85">
        <f t="shared" si="3"/>
        <v>0</v>
      </c>
      <c r="I20" s="85">
        <f t="shared" si="4"/>
        <v>0</v>
      </c>
      <c r="K20" s="83">
        <v>10</v>
      </c>
      <c r="L20" s="87"/>
      <c r="M20" s="87"/>
      <c r="N20" s="87"/>
      <c r="O20" s="87"/>
      <c r="P20" s="85">
        <f>N20*O20</f>
        <v>0</v>
      </c>
      <c r="Q20" s="85">
        <f t="shared" si="5"/>
        <v>0</v>
      </c>
      <c r="R20" s="85">
        <f t="shared" si="6"/>
        <v>0</v>
      </c>
      <c r="T20" s="83">
        <v>10</v>
      </c>
      <c r="U20" s="87"/>
      <c r="V20" s="87"/>
      <c r="W20" s="87"/>
      <c r="X20" s="87"/>
      <c r="Y20" s="85">
        <f>W20*X20</f>
        <v>0</v>
      </c>
      <c r="Z20" s="85">
        <f t="shared" si="7"/>
        <v>0</v>
      </c>
      <c r="AA20" s="85">
        <f t="shared" si="8"/>
        <v>0</v>
      </c>
    </row>
    <row r="21" spans="2:27" ht="13.95" customHeight="1">
      <c r="B21" s="83">
        <v>11</v>
      </c>
      <c r="C21" s="84"/>
      <c r="D21" s="84"/>
      <c r="E21" s="84"/>
      <c r="F21" s="84"/>
      <c r="G21" s="85">
        <f>E21*F21</f>
        <v>0</v>
      </c>
      <c r="H21" s="85">
        <f t="shared" si="3"/>
        <v>0</v>
      </c>
      <c r="I21" s="85">
        <f t="shared" si="4"/>
        <v>0</v>
      </c>
      <c r="K21" s="83">
        <v>11</v>
      </c>
      <c r="L21" s="84"/>
      <c r="M21" s="84"/>
      <c r="N21" s="84"/>
      <c r="O21" s="84"/>
      <c r="P21" s="85">
        <f>N21*O21</f>
        <v>0</v>
      </c>
      <c r="Q21" s="85">
        <f t="shared" si="5"/>
        <v>0</v>
      </c>
      <c r="R21" s="85">
        <f t="shared" si="6"/>
        <v>0</v>
      </c>
      <c r="T21" s="83">
        <v>11</v>
      </c>
      <c r="U21" s="84"/>
      <c r="V21" s="84"/>
      <c r="W21" s="84"/>
      <c r="X21" s="84"/>
      <c r="Y21" s="85">
        <f>W21*X21</f>
        <v>0</v>
      </c>
      <c r="Z21" s="85">
        <f t="shared" si="7"/>
        <v>0</v>
      </c>
      <c r="AA21" s="85">
        <f t="shared" si="8"/>
        <v>0</v>
      </c>
    </row>
    <row r="22" spans="2:27">
      <c r="B22" s="83">
        <v>12</v>
      </c>
      <c r="C22" s="84"/>
      <c r="D22" s="84"/>
      <c r="E22" s="84"/>
      <c r="F22" s="84"/>
      <c r="G22" s="85">
        <f>E22*F22</f>
        <v>0</v>
      </c>
      <c r="H22" s="85">
        <f t="shared" si="3"/>
        <v>0</v>
      </c>
      <c r="I22" s="85">
        <f t="shared" si="4"/>
        <v>0</v>
      </c>
      <c r="K22" s="83">
        <v>12</v>
      </c>
      <c r="L22" s="84"/>
      <c r="M22" s="84"/>
      <c r="N22" s="84"/>
      <c r="O22" s="84"/>
      <c r="P22" s="85">
        <f>N22*O22</f>
        <v>0</v>
      </c>
      <c r="Q22" s="85">
        <f t="shared" si="5"/>
        <v>0</v>
      </c>
      <c r="R22" s="85">
        <f t="shared" si="6"/>
        <v>0</v>
      </c>
      <c r="T22" s="83">
        <v>12</v>
      </c>
      <c r="U22" s="84"/>
      <c r="V22" s="84"/>
      <c r="W22" s="84"/>
      <c r="X22" s="84"/>
      <c r="Y22" s="85">
        <f>W22*X22</f>
        <v>0</v>
      </c>
      <c r="Z22" s="85">
        <f t="shared" si="7"/>
        <v>0</v>
      </c>
      <c r="AA22" s="85">
        <f t="shared" si="8"/>
        <v>0</v>
      </c>
    </row>
    <row r="23" spans="2:27">
      <c r="B23" s="83"/>
      <c r="C23" s="84"/>
      <c r="D23" s="84"/>
      <c r="E23" s="84"/>
      <c r="F23" s="84"/>
      <c r="G23" s="85"/>
      <c r="H23" s="85"/>
      <c r="I23" s="85"/>
      <c r="K23" s="83"/>
      <c r="L23" s="84"/>
      <c r="M23" s="84"/>
      <c r="N23" s="84"/>
      <c r="O23" s="84"/>
      <c r="P23" s="85"/>
      <c r="Q23" s="85"/>
      <c r="R23" s="85"/>
      <c r="T23" s="83"/>
      <c r="U23" s="84"/>
      <c r="V23" s="84"/>
      <c r="W23" s="84"/>
      <c r="X23" s="84"/>
      <c r="Y23" s="85"/>
      <c r="Z23" s="85"/>
      <c r="AA23" s="85"/>
    </row>
    <row r="24" spans="2:27" ht="16.2" customHeight="1">
      <c r="B24" s="84"/>
      <c r="C24" s="86" t="s">
        <v>1</v>
      </c>
      <c r="D24" s="84"/>
      <c r="E24" s="84"/>
      <c r="F24" s="84"/>
      <c r="G24" s="85">
        <f>SUM(G11:G23)</f>
        <v>0</v>
      </c>
      <c r="H24" s="85">
        <f>SUM(H11:H22)</f>
        <v>0</v>
      </c>
      <c r="I24" s="85">
        <f>SUM(I11:I22)</f>
        <v>0</v>
      </c>
      <c r="K24" s="84"/>
      <c r="L24" s="86" t="s">
        <v>1</v>
      </c>
      <c r="M24" s="84"/>
      <c r="N24" s="84"/>
      <c r="O24" s="84"/>
      <c r="P24" s="85">
        <f>SUM(P11:P22)</f>
        <v>0</v>
      </c>
      <c r="Q24" s="85">
        <f>SUM(Q11:Q22)</f>
        <v>0</v>
      </c>
      <c r="R24" s="85">
        <f>SUM(R11:R22)</f>
        <v>0</v>
      </c>
      <c r="T24" s="84"/>
      <c r="U24" s="86" t="s">
        <v>1</v>
      </c>
      <c r="V24" s="84"/>
      <c r="W24" s="84"/>
      <c r="X24" s="84"/>
      <c r="Y24" s="85">
        <f>SUM(Y11:Y22)</f>
        <v>0</v>
      </c>
      <c r="Z24" s="85">
        <f>SUM(Z11:Z22)</f>
        <v>0</v>
      </c>
      <c r="AA24" s="85">
        <f>SUM(AA11:AA22)</f>
        <v>0</v>
      </c>
    </row>
    <row r="25" spans="2:27" ht="34.200000000000003" customHeight="1"/>
    <row r="26" spans="2:27" s="81" customFormat="1">
      <c r="C26" s="80" t="s">
        <v>149</v>
      </c>
      <c r="D26" s="80"/>
      <c r="K26" s="80"/>
      <c r="L26" s="81" t="s">
        <v>149</v>
      </c>
      <c r="T26" s="80"/>
      <c r="U26" s="81" t="s">
        <v>149</v>
      </c>
    </row>
    <row r="29" spans="2:27">
      <c r="C29" s="80" t="s">
        <v>236</v>
      </c>
      <c r="D29" s="80"/>
      <c r="L29" s="80" t="s">
        <v>237</v>
      </c>
      <c r="M29" s="80"/>
      <c r="U29" s="80" t="s">
        <v>238</v>
      </c>
      <c r="V29" s="80"/>
    </row>
    <row r="31" spans="2:27" ht="33.450000000000003" customHeight="1">
      <c r="B31" s="78" t="s">
        <v>34</v>
      </c>
      <c r="C31" s="82" t="s">
        <v>148</v>
      </c>
      <c r="D31" s="82" t="s">
        <v>0</v>
      </c>
      <c r="E31" s="82" t="s">
        <v>142</v>
      </c>
      <c r="F31" s="82" t="s">
        <v>144</v>
      </c>
      <c r="G31" s="82" t="s">
        <v>145</v>
      </c>
      <c r="H31" s="82" t="s">
        <v>78</v>
      </c>
      <c r="I31" s="82" t="s">
        <v>103</v>
      </c>
      <c r="K31" s="78" t="s">
        <v>34</v>
      </c>
      <c r="L31" s="82" t="s">
        <v>96</v>
      </c>
      <c r="M31" s="82" t="s">
        <v>0</v>
      </c>
      <c r="N31" s="82" t="s">
        <v>142</v>
      </c>
      <c r="O31" s="82" t="s">
        <v>144</v>
      </c>
      <c r="P31" s="82" t="s">
        <v>145</v>
      </c>
      <c r="Q31" s="82" t="s">
        <v>78</v>
      </c>
      <c r="R31" s="82" t="s">
        <v>103</v>
      </c>
      <c r="T31" s="78" t="s">
        <v>34</v>
      </c>
      <c r="U31" s="82" t="s">
        <v>96</v>
      </c>
      <c r="V31" s="82" t="s">
        <v>0</v>
      </c>
      <c r="W31" s="82" t="s">
        <v>142</v>
      </c>
      <c r="X31" s="82" t="s">
        <v>144</v>
      </c>
      <c r="Y31" s="82" t="s">
        <v>145</v>
      </c>
      <c r="Z31" s="82" t="s">
        <v>78</v>
      </c>
      <c r="AA31" s="82" t="s">
        <v>103</v>
      </c>
    </row>
    <row r="32" spans="2:27" s="81" customFormat="1">
      <c r="B32" s="83">
        <v>1</v>
      </c>
      <c r="C32" s="84"/>
      <c r="D32" s="84"/>
      <c r="E32" s="84"/>
      <c r="F32" s="84"/>
      <c r="G32" s="85">
        <f t="shared" ref="G32:G38" si="9">E32*F32</f>
        <v>0</v>
      </c>
      <c r="H32" s="85">
        <f>ROUND(G32*19%,2)</f>
        <v>0</v>
      </c>
      <c r="I32" s="85">
        <f>G32+H32</f>
        <v>0</v>
      </c>
      <c r="K32" s="83">
        <v>1</v>
      </c>
      <c r="L32" s="84"/>
      <c r="M32" s="84"/>
      <c r="N32" s="84"/>
      <c r="O32" s="84"/>
      <c r="P32" s="85">
        <f t="shared" ref="P32:P38" si="10">N32*O32</f>
        <v>0</v>
      </c>
      <c r="Q32" s="85">
        <f>ROUND(P32*19%,2)</f>
        <v>0</v>
      </c>
      <c r="R32" s="85">
        <f>P32+Q32</f>
        <v>0</v>
      </c>
      <c r="T32" s="83">
        <v>1</v>
      </c>
      <c r="U32" s="84"/>
      <c r="V32" s="84"/>
      <c r="W32" s="84"/>
      <c r="X32" s="84"/>
      <c r="Y32" s="85">
        <f t="shared" ref="Y32:Y38" si="11">W32*X32</f>
        <v>0</v>
      </c>
      <c r="Z32" s="85">
        <f>ROUND(Y32*19%,2)</f>
        <v>0</v>
      </c>
      <c r="AA32" s="85">
        <f>Y32+Z32</f>
        <v>0</v>
      </c>
    </row>
    <row r="33" spans="2:27" s="81" customFormat="1">
      <c r="B33" s="83">
        <v>2</v>
      </c>
      <c r="C33" s="84"/>
      <c r="D33" s="84"/>
      <c r="E33" s="84"/>
      <c r="F33" s="84"/>
      <c r="G33" s="85">
        <f t="shared" si="9"/>
        <v>0</v>
      </c>
      <c r="H33" s="85">
        <f t="shared" ref="H33:H43" si="12">ROUND(G33*19%,2)</f>
        <v>0</v>
      </c>
      <c r="I33" s="85">
        <f t="shared" ref="I33:I43" si="13">G33+H33</f>
        <v>0</v>
      </c>
      <c r="K33" s="83">
        <v>2</v>
      </c>
      <c r="L33" s="84"/>
      <c r="M33" s="84"/>
      <c r="N33" s="84"/>
      <c r="O33" s="84"/>
      <c r="P33" s="85">
        <f t="shared" si="10"/>
        <v>0</v>
      </c>
      <c r="Q33" s="85">
        <f t="shared" ref="Q33:Q43" si="14">ROUND(P33*19%,2)</f>
        <v>0</v>
      </c>
      <c r="R33" s="85">
        <f t="shared" ref="R33:R43" si="15">P33+Q33</f>
        <v>0</v>
      </c>
      <c r="T33" s="83">
        <v>2</v>
      </c>
      <c r="U33" s="84"/>
      <c r="V33" s="84"/>
      <c r="W33" s="84"/>
      <c r="X33" s="84"/>
      <c r="Y33" s="85">
        <f t="shared" si="11"/>
        <v>0</v>
      </c>
      <c r="Z33" s="85">
        <f t="shared" ref="Z33:Z43" si="16">ROUND(Y33*19%,2)</f>
        <v>0</v>
      </c>
      <c r="AA33" s="85">
        <f t="shared" ref="AA33:AA43" si="17">Y33+Z33</f>
        <v>0</v>
      </c>
    </row>
    <row r="34" spans="2:27" s="81" customFormat="1">
      <c r="B34" s="83">
        <v>3</v>
      </c>
      <c r="C34" s="84"/>
      <c r="D34" s="84"/>
      <c r="E34" s="84"/>
      <c r="F34" s="84"/>
      <c r="G34" s="85">
        <f t="shared" si="9"/>
        <v>0</v>
      </c>
      <c r="H34" s="85">
        <f t="shared" si="12"/>
        <v>0</v>
      </c>
      <c r="I34" s="85">
        <f t="shared" si="13"/>
        <v>0</v>
      </c>
      <c r="K34" s="83">
        <v>3</v>
      </c>
      <c r="L34" s="84"/>
      <c r="M34" s="84"/>
      <c r="N34" s="84"/>
      <c r="O34" s="84"/>
      <c r="P34" s="85">
        <f t="shared" si="10"/>
        <v>0</v>
      </c>
      <c r="Q34" s="85">
        <f t="shared" si="14"/>
        <v>0</v>
      </c>
      <c r="R34" s="85">
        <f t="shared" si="15"/>
        <v>0</v>
      </c>
      <c r="T34" s="83">
        <v>3</v>
      </c>
      <c r="U34" s="84"/>
      <c r="V34" s="84"/>
      <c r="W34" s="84"/>
      <c r="X34" s="84"/>
      <c r="Y34" s="85">
        <f t="shared" si="11"/>
        <v>0</v>
      </c>
      <c r="Z34" s="85">
        <f t="shared" si="16"/>
        <v>0</v>
      </c>
      <c r="AA34" s="85">
        <f t="shared" si="17"/>
        <v>0</v>
      </c>
    </row>
    <row r="35" spans="2:27">
      <c r="B35" s="83">
        <v>4</v>
      </c>
      <c r="C35" s="84"/>
      <c r="D35" s="84"/>
      <c r="E35" s="84"/>
      <c r="F35" s="84"/>
      <c r="G35" s="85">
        <f t="shared" si="9"/>
        <v>0</v>
      </c>
      <c r="H35" s="85">
        <f t="shared" si="12"/>
        <v>0</v>
      </c>
      <c r="I35" s="85">
        <f t="shared" si="13"/>
        <v>0</v>
      </c>
      <c r="K35" s="83">
        <v>4</v>
      </c>
      <c r="L35" s="84"/>
      <c r="M35" s="84"/>
      <c r="N35" s="84"/>
      <c r="O35" s="84"/>
      <c r="P35" s="85">
        <f t="shared" si="10"/>
        <v>0</v>
      </c>
      <c r="Q35" s="85">
        <f t="shared" si="14"/>
        <v>0</v>
      </c>
      <c r="R35" s="85">
        <f t="shared" si="15"/>
        <v>0</v>
      </c>
      <c r="T35" s="83">
        <v>4</v>
      </c>
      <c r="U35" s="84"/>
      <c r="V35" s="84"/>
      <c r="W35" s="84"/>
      <c r="X35" s="84"/>
      <c r="Y35" s="85">
        <f t="shared" si="11"/>
        <v>0</v>
      </c>
      <c r="Z35" s="85">
        <f t="shared" si="16"/>
        <v>0</v>
      </c>
      <c r="AA35" s="85">
        <f t="shared" si="17"/>
        <v>0</v>
      </c>
    </row>
    <row r="36" spans="2:27">
      <c r="B36" s="83">
        <v>5</v>
      </c>
      <c r="C36" s="84"/>
      <c r="D36" s="84"/>
      <c r="E36" s="84"/>
      <c r="F36" s="84"/>
      <c r="G36" s="85">
        <f t="shared" si="9"/>
        <v>0</v>
      </c>
      <c r="H36" s="85">
        <f t="shared" si="12"/>
        <v>0</v>
      </c>
      <c r="I36" s="85">
        <f t="shared" si="13"/>
        <v>0</v>
      </c>
      <c r="K36" s="83">
        <v>5</v>
      </c>
      <c r="L36" s="84"/>
      <c r="M36" s="84"/>
      <c r="N36" s="84"/>
      <c r="O36" s="84"/>
      <c r="P36" s="85">
        <f t="shared" si="10"/>
        <v>0</v>
      </c>
      <c r="Q36" s="85">
        <f t="shared" si="14"/>
        <v>0</v>
      </c>
      <c r="R36" s="85">
        <f t="shared" si="15"/>
        <v>0</v>
      </c>
      <c r="T36" s="83">
        <v>5</v>
      </c>
      <c r="U36" s="84"/>
      <c r="V36" s="84"/>
      <c r="W36" s="84"/>
      <c r="X36" s="84"/>
      <c r="Y36" s="85">
        <f t="shared" si="11"/>
        <v>0</v>
      </c>
      <c r="Z36" s="85">
        <f t="shared" si="16"/>
        <v>0</v>
      </c>
      <c r="AA36" s="85">
        <f t="shared" si="17"/>
        <v>0</v>
      </c>
    </row>
    <row r="37" spans="2:27" s="81" customFormat="1">
      <c r="B37" s="83">
        <v>6</v>
      </c>
      <c r="C37" s="86"/>
      <c r="D37" s="86"/>
      <c r="E37" s="86"/>
      <c r="F37" s="86"/>
      <c r="G37" s="85">
        <f t="shared" si="9"/>
        <v>0</v>
      </c>
      <c r="H37" s="85">
        <f t="shared" si="12"/>
        <v>0</v>
      </c>
      <c r="I37" s="85">
        <f t="shared" si="13"/>
        <v>0</v>
      </c>
      <c r="K37" s="83">
        <v>6</v>
      </c>
      <c r="L37" s="86"/>
      <c r="M37" s="86"/>
      <c r="N37" s="86"/>
      <c r="O37" s="86"/>
      <c r="P37" s="85">
        <f t="shared" si="10"/>
        <v>0</v>
      </c>
      <c r="Q37" s="85">
        <f t="shared" si="14"/>
        <v>0</v>
      </c>
      <c r="R37" s="85">
        <f t="shared" si="15"/>
        <v>0</v>
      </c>
      <c r="T37" s="83">
        <v>6</v>
      </c>
      <c r="U37" s="86"/>
      <c r="V37" s="86"/>
      <c r="W37" s="86"/>
      <c r="X37" s="86"/>
      <c r="Y37" s="85">
        <f t="shared" si="11"/>
        <v>0</v>
      </c>
      <c r="Z37" s="85">
        <f t="shared" si="16"/>
        <v>0</v>
      </c>
      <c r="AA37" s="85">
        <f t="shared" si="17"/>
        <v>0</v>
      </c>
    </row>
    <row r="38" spans="2:27" ht="16.2" customHeight="1">
      <c r="B38" s="83">
        <v>7</v>
      </c>
      <c r="C38" s="84"/>
      <c r="D38" s="84"/>
      <c r="E38" s="84"/>
      <c r="F38" s="84"/>
      <c r="G38" s="85">
        <f t="shared" si="9"/>
        <v>0</v>
      </c>
      <c r="H38" s="85">
        <f t="shared" si="12"/>
        <v>0</v>
      </c>
      <c r="I38" s="85">
        <f t="shared" si="13"/>
        <v>0</v>
      </c>
      <c r="K38" s="83">
        <v>7</v>
      </c>
      <c r="L38" s="84"/>
      <c r="M38" s="84"/>
      <c r="N38" s="84"/>
      <c r="O38" s="84"/>
      <c r="P38" s="85">
        <f t="shared" si="10"/>
        <v>0</v>
      </c>
      <c r="Q38" s="85">
        <f t="shared" si="14"/>
        <v>0</v>
      </c>
      <c r="R38" s="85">
        <f t="shared" si="15"/>
        <v>0</v>
      </c>
      <c r="T38" s="83">
        <v>7</v>
      </c>
      <c r="U38" s="84"/>
      <c r="V38" s="84"/>
      <c r="W38" s="84"/>
      <c r="X38" s="84"/>
      <c r="Y38" s="85">
        <f t="shared" si="11"/>
        <v>0</v>
      </c>
      <c r="Z38" s="85">
        <f t="shared" si="16"/>
        <v>0</v>
      </c>
      <c r="AA38" s="85">
        <f t="shared" si="17"/>
        <v>0</v>
      </c>
    </row>
    <row r="39" spans="2:27">
      <c r="B39" s="83">
        <v>8</v>
      </c>
      <c r="C39" s="84"/>
      <c r="D39" s="84"/>
      <c r="E39" s="84"/>
      <c r="F39" s="84"/>
      <c r="G39" s="85">
        <f>E39*F39</f>
        <v>0</v>
      </c>
      <c r="H39" s="85">
        <f t="shared" si="12"/>
        <v>0</v>
      </c>
      <c r="I39" s="85">
        <f t="shared" si="13"/>
        <v>0</v>
      </c>
      <c r="K39" s="83">
        <v>8</v>
      </c>
      <c r="L39" s="84"/>
      <c r="M39" s="84"/>
      <c r="N39" s="84"/>
      <c r="O39" s="84"/>
      <c r="P39" s="85">
        <f>N39*O39</f>
        <v>0</v>
      </c>
      <c r="Q39" s="85">
        <f t="shared" si="14"/>
        <v>0</v>
      </c>
      <c r="R39" s="85">
        <f t="shared" si="15"/>
        <v>0</v>
      </c>
      <c r="T39" s="83">
        <v>8</v>
      </c>
      <c r="U39" s="84"/>
      <c r="V39" s="84"/>
      <c r="W39" s="84"/>
      <c r="X39" s="84"/>
      <c r="Y39" s="85">
        <f>W39*X39</f>
        <v>0</v>
      </c>
      <c r="Z39" s="85">
        <f t="shared" si="16"/>
        <v>0</v>
      </c>
      <c r="AA39" s="85">
        <f t="shared" si="17"/>
        <v>0</v>
      </c>
    </row>
    <row r="40" spans="2:27">
      <c r="B40" s="83">
        <v>9</v>
      </c>
      <c r="C40" s="84"/>
      <c r="D40" s="84"/>
      <c r="E40" s="84"/>
      <c r="F40" s="84"/>
      <c r="G40" s="85">
        <f>E40*F40</f>
        <v>0</v>
      </c>
      <c r="H40" s="85">
        <f t="shared" si="12"/>
        <v>0</v>
      </c>
      <c r="I40" s="85">
        <f t="shared" si="13"/>
        <v>0</v>
      </c>
      <c r="K40" s="83">
        <v>9</v>
      </c>
      <c r="L40" s="84"/>
      <c r="M40" s="84"/>
      <c r="N40" s="84"/>
      <c r="O40" s="84"/>
      <c r="P40" s="85">
        <f>N40*O40</f>
        <v>0</v>
      </c>
      <c r="Q40" s="85">
        <f t="shared" si="14"/>
        <v>0</v>
      </c>
      <c r="R40" s="85">
        <f t="shared" si="15"/>
        <v>0</v>
      </c>
      <c r="T40" s="83">
        <v>9</v>
      </c>
      <c r="U40" s="84"/>
      <c r="V40" s="84"/>
      <c r="W40" s="84"/>
      <c r="X40" s="84"/>
      <c r="Y40" s="85">
        <f>W40*X40</f>
        <v>0</v>
      </c>
      <c r="Z40" s="85">
        <f t="shared" si="16"/>
        <v>0</v>
      </c>
      <c r="AA40" s="85">
        <f t="shared" si="17"/>
        <v>0</v>
      </c>
    </row>
    <row r="41" spans="2:27" s="80" customFormat="1" ht="16.2" customHeight="1">
      <c r="B41" s="83">
        <v>10</v>
      </c>
      <c r="C41" s="87"/>
      <c r="D41" s="87"/>
      <c r="E41" s="87"/>
      <c r="F41" s="87"/>
      <c r="G41" s="85">
        <f>E41*F41</f>
        <v>0</v>
      </c>
      <c r="H41" s="85">
        <f t="shared" si="12"/>
        <v>0</v>
      </c>
      <c r="I41" s="85">
        <f t="shared" si="13"/>
        <v>0</v>
      </c>
      <c r="K41" s="83">
        <v>10</v>
      </c>
      <c r="L41" s="87"/>
      <c r="M41" s="87"/>
      <c r="N41" s="87"/>
      <c r="O41" s="87"/>
      <c r="P41" s="85">
        <f>N41*O41</f>
        <v>0</v>
      </c>
      <c r="Q41" s="85">
        <f t="shared" si="14"/>
        <v>0</v>
      </c>
      <c r="R41" s="85">
        <f t="shared" si="15"/>
        <v>0</v>
      </c>
      <c r="T41" s="83">
        <v>10</v>
      </c>
      <c r="U41" s="87"/>
      <c r="V41" s="87"/>
      <c r="W41" s="87"/>
      <c r="X41" s="87"/>
      <c r="Y41" s="85">
        <f>W41*X41</f>
        <v>0</v>
      </c>
      <c r="Z41" s="85">
        <f t="shared" si="16"/>
        <v>0</v>
      </c>
      <c r="AA41" s="85">
        <f t="shared" si="17"/>
        <v>0</v>
      </c>
    </row>
    <row r="42" spans="2:27" ht="13.95" customHeight="1">
      <c r="B42" s="83">
        <v>11</v>
      </c>
      <c r="C42" s="84"/>
      <c r="D42" s="84"/>
      <c r="E42" s="84"/>
      <c r="F42" s="84"/>
      <c r="G42" s="85">
        <f>E42*F42</f>
        <v>0</v>
      </c>
      <c r="H42" s="85">
        <f t="shared" si="12"/>
        <v>0</v>
      </c>
      <c r="I42" s="85">
        <f t="shared" si="13"/>
        <v>0</v>
      </c>
      <c r="K42" s="83">
        <v>11</v>
      </c>
      <c r="L42" s="84"/>
      <c r="M42" s="84"/>
      <c r="N42" s="84"/>
      <c r="O42" s="84"/>
      <c r="P42" s="85">
        <f>N42*O42</f>
        <v>0</v>
      </c>
      <c r="Q42" s="85">
        <f t="shared" si="14"/>
        <v>0</v>
      </c>
      <c r="R42" s="85">
        <f t="shared" si="15"/>
        <v>0</v>
      </c>
      <c r="T42" s="83">
        <v>11</v>
      </c>
      <c r="U42" s="84"/>
      <c r="V42" s="84"/>
      <c r="W42" s="84"/>
      <c r="X42" s="84"/>
      <c r="Y42" s="85">
        <f>W42*X42</f>
        <v>0</v>
      </c>
      <c r="Z42" s="85">
        <f t="shared" si="16"/>
        <v>0</v>
      </c>
      <c r="AA42" s="85">
        <f t="shared" si="17"/>
        <v>0</v>
      </c>
    </row>
    <row r="43" spans="2:27">
      <c r="B43" s="83">
        <v>12</v>
      </c>
      <c r="C43" s="84"/>
      <c r="D43" s="84"/>
      <c r="E43" s="84"/>
      <c r="F43" s="84"/>
      <c r="G43" s="85">
        <f>E43*F43</f>
        <v>0</v>
      </c>
      <c r="H43" s="85">
        <f t="shared" si="12"/>
        <v>0</v>
      </c>
      <c r="I43" s="85">
        <f t="shared" si="13"/>
        <v>0</v>
      </c>
      <c r="K43" s="83">
        <v>12</v>
      </c>
      <c r="L43" s="84"/>
      <c r="M43" s="84"/>
      <c r="N43" s="84"/>
      <c r="O43" s="84"/>
      <c r="P43" s="85">
        <f>N43*O43</f>
        <v>0</v>
      </c>
      <c r="Q43" s="85">
        <f t="shared" si="14"/>
        <v>0</v>
      </c>
      <c r="R43" s="85">
        <f t="shared" si="15"/>
        <v>0</v>
      </c>
      <c r="T43" s="83">
        <v>12</v>
      </c>
      <c r="U43" s="84"/>
      <c r="V43" s="84"/>
      <c r="W43" s="84"/>
      <c r="X43" s="84"/>
      <c r="Y43" s="85">
        <f>W43*X43</f>
        <v>0</v>
      </c>
      <c r="Z43" s="85">
        <f t="shared" si="16"/>
        <v>0</v>
      </c>
      <c r="AA43" s="85">
        <f t="shared" si="17"/>
        <v>0</v>
      </c>
    </row>
    <row r="44" spans="2:27" ht="16.2" customHeight="1">
      <c r="B44" s="84"/>
      <c r="C44" s="86" t="s">
        <v>1</v>
      </c>
      <c r="D44" s="84"/>
      <c r="E44" s="84"/>
      <c r="F44" s="84"/>
      <c r="G44" s="85">
        <f>SUM(G32:G43)</f>
        <v>0</v>
      </c>
      <c r="H44" s="85">
        <f>SUM(H32:H43)</f>
        <v>0</v>
      </c>
      <c r="I44" s="85">
        <f>SUM(I32:I43)</f>
        <v>0</v>
      </c>
      <c r="K44" s="84"/>
      <c r="L44" s="86" t="s">
        <v>1</v>
      </c>
      <c r="M44" s="84"/>
      <c r="N44" s="84"/>
      <c r="O44" s="84"/>
      <c r="P44" s="85">
        <f>SUM(P32:P43)</f>
        <v>0</v>
      </c>
      <c r="Q44" s="85">
        <f>SUM(Q32:Q43)</f>
        <v>0</v>
      </c>
      <c r="R44" s="85">
        <f>SUM(R32:R43)</f>
        <v>0</v>
      </c>
      <c r="T44" s="84"/>
      <c r="U44" s="86" t="s">
        <v>1</v>
      </c>
      <c r="V44" s="84"/>
      <c r="W44" s="84"/>
      <c r="X44" s="84"/>
      <c r="Y44" s="85">
        <f>SUM(Y32:Y43)</f>
        <v>0</v>
      </c>
      <c r="Z44" s="85">
        <f>SUM(Z32:Z43)</f>
        <v>0</v>
      </c>
      <c r="AA44" s="85">
        <f>SUM(AA32:AA43)</f>
        <v>0</v>
      </c>
    </row>
    <row r="47" spans="2:27">
      <c r="C47" s="81" t="s">
        <v>150</v>
      </c>
    </row>
    <row r="48" spans="2:27" s="81" customFormat="1">
      <c r="C48" s="79" t="s">
        <v>151</v>
      </c>
      <c r="D48" s="79"/>
      <c r="E48" s="79"/>
      <c r="F48" s="79"/>
    </row>
  </sheetData>
  <mergeCells count="1">
    <mergeCell ref="C2:D2"/>
  </mergeCells>
  <pageMargins left="0.7" right="0.7" top="0.75" bottom="0.75" header="0.3" footer="0.3"/>
  <pageSetup paperSize="9" scale="47" orientation="landscape" r:id="rId1"/>
  <headerFooter>
    <oddHeader>&amp;LProiect: STUDENT ANTREPRENOR, Cod SMIS 2014+: 140127 
Proiect cofinanțat din Fondul Social European prin Programul Operaţional Capital Uman 2014-2020</oddHead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55"/>
  <sheetViews>
    <sheetView view="pageBreakPreview" zoomScale="110" zoomScaleNormal="110" zoomScaleSheetLayoutView="110" workbookViewId="0">
      <selection activeCell="K29" sqref="K29"/>
    </sheetView>
  </sheetViews>
  <sheetFormatPr defaultColWidth="11.19921875" defaultRowHeight="14.4"/>
  <cols>
    <col min="1" max="1" width="6.5" style="79" customWidth="1"/>
    <col min="2" max="2" width="18.19921875" style="79" customWidth="1"/>
    <col min="3" max="3" width="10.296875" style="79" customWidth="1"/>
    <col min="4" max="4" width="16" style="79" customWidth="1"/>
    <col min="5" max="5" width="10.796875" style="79" customWidth="1"/>
    <col min="6" max="6" width="11.19921875" style="79" customWidth="1"/>
    <col min="7" max="7" width="11.69921875" style="79" customWidth="1"/>
    <col min="8" max="8" width="13.296875" style="79" customWidth="1"/>
    <col min="9" max="9" width="14.69921875" style="79" customWidth="1"/>
    <col min="10" max="16384" width="11.19921875" style="79"/>
  </cols>
  <sheetData>
    <row r="2" spans="1:10">
      <c r="B2" s="81" t="s">
        <v>140</v>
      </c>
    </row>
    <row r="4" spans="1:10">
      <c r="B4" s="81" t="s">
        <v>215</v>
      </c>
    </row>
    <row r="5" spans="1:10">
      <c r="B5" s="81"/>
      <c r="D5" s="80" t="s">
        <v>232</v>
      </c>
    </row>
    <row r="7" spans="1:10" s="118" customFormat="1" ht="57.6">
      <c r="A7" s="117" t="s">
        <v>34</v>
      </c>
      <c r="B7" s="117" t="s">
        <v>218</v>
      </c>
      <c r="C7" s="117" t="s">
        <v>157</v>
      </c>
      <c r="D7" s="117" t="s">
        <v>158</v>
      </c>
      <c r="E7" s="117" t="s">
        <v>220</v>
      </c>
      <c r="F7" s="116" t="s">
        <v>221</v>
      </c>
      <c r="G7" s="117" t="s">
        <v>222</v>
      </c>
      <c r="H7" s="116" t="s">
        <v>228</v>
      </c>
      <c r="I7" s="117" t="s">
        <v>87</v>
      </c>
    </row>
    <row r="8" spans="1:10" ht="16.2" customHeight="1">
      <c r="A8" s="88">
        <v>1</v>
      </c>
      <c r="B8" s="88"/>
      <c r="C8" s="88"/>
      <c r="D8" s="88"/>
      <c r="E8" s="88"/>
      <c r="F8" s="84">
        <f>D8*E8</f>
        <v>0</v>
      </c>
      <c r="G8" s="84"/>
      <c r="H8" s="84">
        <f>G8*D8</f>
        <v>0</v>
      </c>
      <c r="I8" s="89">
        <f>F8+H8</f>
        <v>0</v>
      </c>
    </row>
    <row r="9" spans="1:10" s="81" customFormat="1">
      <c r="A9" s="88">
        <v>2</v>
      </c>
      <c r="B9" s="88"/>
      <c r="C9" s="88"/>
      <c r="D9" s="88"/>
      <c r="E9" s="88"/>
      <c r="F9" s="84">
        <f>D9*E9</f>
        <v>0</v>
      </c>
      <c r="G9" s="86"/>
      <c r="H9" s="84">
        <f>G9*D9</f>
        <v>0</v>
      </c>
      <c r="I9" s="89">
        <f>F9+H9</f>
        <v>0</v>
      </c>
    </row>
    <row r="10" spans="1:10">
      <c r="A10" s="88">
        <v>3</v>
      </c>
      <c r="B10" s="88"/>
      <c r="C10" s="88"/>
      <c r="D10" s="88"/>
      <c r="E10" s="88"/>
      <c r="F10" s="84">
        <f>D10*E10</f>
        <v>0</v>
      </c>
      <c r="G10" s="84"/>
      <c r="H10" s="84">
        <f>G10*D10</f>
        <v>0</v>
      </c>
      <c r="I10" s="89">
        <f>F10+H10</f>
        <v>0</v>
      </c>
    </row>
    <row r="11" spans="1:10">
      <c r="A11" s="88">
        <v>4</v>
      </c>
      <c r="B11" s="88"/>
      <c r="C11" s="88"/>
      <c r="D11" s="88"/>
      <c r="E11" s="88"/>
      <c r="F11" s="84">
        <f>D11*E11</f>
        <v>0</v>
      </c>
      <c r="G11" s="84"/>
      <c r="H11" s="84">
        <f>G11*D11</f>
        <v>0</v>
      </c>
      <c r="I11" s="89">
        <f>F11+H11</f>
        <v>0</v>
      </c>
      <c r="J11" s="90"/>
    </row>
    <row r="12" spans="1:10">
      <c r="A12" s="88">
        <v>5</v>
      </c>
      <c r="B12" s="88"/>
      <c r="C12" s="88"/>
      <c r="D12" s="88"/>
      <c r="E12" s="88"/>
      <c r="F12" s="84">
        <f>D12*E12</f>
        <v>0</v>
      </c>
      <c r="G12" s="84"/>
      <c r="H12" s="84">
        <f>G12*D12</f>
        <v>0</v>
      </c>
      <c r="I12" s="89">
        <f>F12+H12</f>
        <v>0</v>
      </c>
    </row>
    <row r="13" spans="1:10" ht="28.95" customHeight="1">
      <c r="A13" s="88"/>
      <c r="B13" s="178" t="s">
        <v>88</v>
      </c>
      <c r="C13" s="178"/>
      <c r="D13" s="88">
        <f>SUM(D8:D12)</f>
        <v>0</v>
      </c>
      <c r="E13" s="88"/>
      <c r="F13" s="84">
        <f>SUM(F8:F12)</f>
        <v>0</v>
      </c>
      <c r="G13" s="84"/>
      <c r="H13" s="84">
        <f>SUM(H8:H12)</f>
        <v>0</v>
      </c>
      <c r="I13" s="89">
        <f>SUM(I8:I12)</f>
        <v>0</v>
      </c>
    </row>
    <row r="15" spans="1:10">
      <c r="B15" s="81"/>
      <c r="D15" s="80" t="s">
        <v>233</v>
      </c>
    </row>
    <row r="17" spans="1:6" ht="57.6">
      <c r="A17" s="82" t="s">
        <v>34</v>
      </c>
      <c r="B17" s="82" t="s">
        <v>218</v>
      </c>
      <c r="C17" s="82" t="s">
        <v>157</v>
      </c>
      <c r="D17" s="82" t="s">
        <v>158</v>
      </c>
      <c r="E17" s="82" t="s">
        <v>86</v>
      </c>
      <c r="F17" s="82" t="s">
        <v>87</v>
      </c>
    </row>
    <row r="18" spans="1:6" ht="26.55" customHeight="1">
      <c r="A18" s="88">
        <v>1</v>
      </c>
      <c r="B18" s="88"/>
      <c r="C18" s="88"/>
      <c r="D18" s="88"/>
      <c r="E18" s="88"/>
      <c r="F18" s="89">
        <f>D18*E18</f>
        <v>0</v>
      </c>
    </row>
    <row r="19" spans="1:6" s="81" customFormat="1">
      <c r="A19" s="88">
        <v>2</v>
      </c>
      <c r="B19" s="88"/>
      <c r="C19" s="88"/>
      <c r="D19" s="88"/>
      <c r="E19" s="88"/>
      <c r="F19" s="89">
        <f>D19*E19</f>
        <v>0</v>
      </c>
    </row>
    <row r="20" spans="1:6">
      <c r="A20" s="88">
        <v>3</v>
      </c>
      <c r="B20" s="88"/>
      <c r="C20" s="88"/>
      <c r="D20" s="88"/>
      <c r="E20" s="88"/>
      <c r="F20" s="89">
        <f>D20*E20</f>
        <v>0</v>
      </c>
    </row>
    <row r="21" spans="1:6">
      <c r="A21" s="88">
        <v>4</v>
      </c>
      <c r="B21" s="88"/>
      <c r="C21" s="88"/>
      <c r="D21" s="88"/>
      <c r="E21" s="88"/>
      <c r="F21" s="89">
        <f>D21*E21</f>
        <v>0</v>
      </c>
    </row>
    <row r="22" spans="1:6">
      <c r="A22" s="88">
        <v>5</v>
      </c>
      <c r="B22" s="88"/>
      <c r="C22" s="88"/>
      <c r="D22" s="88"/>
      <c r="E22" s="88"/>
      <c r="F22" s="89">
        <f>D22*E22</f>
        <v>0</v>
      </c>
    </row>
    <row r="23" spans="1:6" ht="28.95" customHeight="1">
      <c r="A23" s="88"/>
      <c r="B23" s="178" t="s">
        <v>88</v>
      </c>
      <c r="C23" s="178"/>
      <c r="D23" s="88"/>
      <c r="E23" s="88"/>
      <c r="F23" s="89">
        <f>SUM(F18:F22)</f>
        <v>0</v>
      </c>
    </row>
    <row r="25" spans="1:6" s="81" customFormat="1" ht="20.55" customHeight="1"/>
    <row r="26" spans="1:6">
      <c r="B26" s="81"/>
      <c r="D26" s="80" t="s">
        <v>234</v>
      </c>
    </row>
    <row r="28" spans="1:6" ht="57.6">
      <c r="A28" s="82" t="s">
        <v>34</v>
      </c>
      <c r="B28" s="82" t="s">
        <v>218</v>
      </c>
      <c r="C28" s="82" t="s">
        <v>157</v>
      </c>
      <c r="D28" s="82" t="s">
        <v>158</v>
      </c>
      <c r="E28" s="82" t="s">
        <v>86</v>
      </c>
      <c r="F28" s="82" t="s">
        <v>87</v>
      </c>
    </row>
    <row r="29" spans="1:6" ht="16.2" customHeight="1">
      <c r="A29" s="88">
        <v>1</v>
      </c>
      <c r="B29" s="88"/>
      <c r="C29" s="88"/>
      <c r="D29" s="88"/>
      <c r="E29" s="88"/>
      <c r="F29" s="89">
        <f>D29*E29</f>
        <v>0</v>
      </c>
    </row>
    <row r="30" spans="1:6" s="81" customFormat="1">
      <c r="A30" s="88">
        <v>2</v>
      </c>
      <c r="B30" s="88"/>
      <c r="C30" s="88"/>
      <c r="D30" s="88"/>
      <c r="E30" s="88"/>
      <c r="F30" s="89">
        <f>D30*E30</f>
        <v>0</v>
      </c>
    </row>
    <row r="31" spans="1:6">
      <c r="A31" s="88">
        <v>3</v>
      </c>
      <c r="B31" s="88"/>
      <c r="C31" s="88"/>
      <c r="D31" s="88"/>
      <c r="E31" s="88"/>
      <c r="F31" s="89">
        <f>D31*E31</f>
        <v>0</v>
      </c>
    </row>
    <row r="32" spans="1:6">
      <c r="A32" s="88">
        <v>4</v>
      </c>
      <c r="B32" s="88"/>
      <c r="C32" s="88"/>
      <c r="D32" s="88"/>
      <c r="E32" s="88"/>
      <c r="F32" s="89">
        <f>D32*E32</f>
        <v>0</v>
      </c>
    </row>
    <row r="33" spans="1:6">
      <c r="A33" s="88">
        <v>5</v>
      </c>
      <c r="B33" s="88"/>
      <c r="C33" s="88"/>
      <c r="D33" s="88"/>
      <c r="E33" s="88"/>
      <c r="F33" s="89">
        <f>D33*E33</f>
        <v>0</v>
      </c>
    </row>
    <row r="34" spans="1:6" ht="28.95" customHeight="1">
      <c r="A34" s="88"/>
      <c r="B34" s="178" t="s">
        <v>88</v>
      </c>
      <c r="C34" s="178"/>
      <c r="D34" s="88"/>
      <c r="E34" s="88"/>
      <c r="F34" s="89">
        <f>SUM(F29:F33)</f>
        <v>0</v>
      </c>
    </row>
    <row r="35" spans="1:6" ht="34.200000000000003" customHeight="1"/>
    <row r="36" spans="1:6" ht="34.200000000000003" customHeight="1"/>
    <row r="41" spans="1:6" ht="16.2" customHeight="1"/>
    <row r="42" spans="1:6" ht="16.2" customHeight="1"/>
    <row r="43" spans="1:6" ht="31.95" customHeight="1"/>
    <row r="44" spans="1:6" ht="29.55" customHeight="1"/>
    <row r="45" spans="1:6" ht="35.549999999999997" customHeight="1"/>
    <row r="46" spans="1:6" ht="16.2" customHeight="1"/>
    <row r="48" spans="1:6" ht="14.55" customHeight="1"/>
    <row r="49" ht="21.45" customHeight="1"/>
    <row r="50" ht="15.45" customHeight="1"/>
    <row r="51" ht="16.2" customHeight="1"/>
    <row r="52" ht="15.45" customHeight="1"/>
    <row r="53" ht="51.45" customHeight="1"/>
    <row r="54" ht="15.45" customHeight="1"/>
    <row r="55" ht="55.95" customHeight="1"/>
  </sheetData>
  <mergeCells count="3">
    <mergeCell ref="B13:C13"/>
    <mergeCell ref="B23:C23"/>
    <mergeCell ref="B34:C34"/>
  </mergeCells>
  <pageMargins left="0.7" right="0.7" top="0.75" bottom="0.75" header="0.3" footer="0.3"/>
  <pageSetup paperSize="9" scale="63" orientation="landscape" r:id="rId1"/>
  <headerFooter>
    <oddHeader>&amp;LProiect: STUDENT ANTREPRENOR, Cod SMIS 2014+: 140127 
Proiect cofinanțat din Fondul Social European prin Programul Operaţional Capital Uman 2014-2020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A45"/>
  <sheetViews>
    <sheetView view="pageBreakPreview" zoomScale="97" zoomScaleNormal="90" zoomScaleSheetLayoutView="97" workbookViewId="0">
      <selection activeCell="M27" sqref="M27"/>
    </sheetView>
  </sheetViews>
  <sheetFormatPr defaultColWidth="11.19921875" defaultRowHeight="14.4"/>
  <cols>
    <col min="1" max="2" width="5.296875" style="79" customWidth="1"/>
    <col min="3" max="3" width="16.69921875" style="79" customWidth="1"/>
    <col min="4" max="4" width="8.796875" style="79" customWidth="1"/>
    <col min="5" max="5" width="11.19921875" style="79" customWidth="1"/>
    <col min="6" max="6" width="16.69921875" style="79" customWidth="1"/>
    <col min="7" max="7" width="15.19921875" style="79" customWidth="1"/>
    <col min="8" max="8" width="8.796875" style="79" customWidth="1"/>
    <col min="9" max="9" width="12.69921875" style="79" customWidth="1"/>
    <col min="10" max="10" width="11.19921875" style="79" customWidth="1"/>
    <col min="11" max="11" width="6.19921875" style="79" customWidth="1"/>
    <col min="12" max="19" width="11.19921875" style="79" customWidth="1"/>
    <col min="20" max="20" width="6" style="79" customWidth="1"/>
    <col min="21" max="16384" width="11.19921875" style="79"/>
  </cols>
  <sheetData>
    <row r="2" spans="2:27">
      <c r="C2" s="177" t="s">
        <v>140</v>
      </c>
      <c r="D2" s="177"/>
    </row>
    <row r="3" spans="2:27">
      <c r="C3" s="80"/>
      <c r="D3" s="80"/>
    </row>
    <row r="4" spans="2:27">
      <c r="C4" s="80" t="s">
        <v>141</v>
      </c>
      <c r="D4" s="80"/>
    </row>
    <row r="5" spans="2:27">
      <c r="C5" s="80"/>
      <c r="D5" s="80"/>
    </row>
    <row r="6" spans="2:27">
      <c r="C6" s="80" t="s">
        <v>143</v>
      </c>
      <c r="D6" s="80"/>
      <c r="M6" s="80" t="s">
        <v>143</v>
      </c>
      <c r="W6" s="80" t="s">
        <v>143</v>
      </c>
    </row>
    <row r="7" spans="2:27">
      <c r="C7" s="80"/>
      <c r="D7" s="80"/>
    </row>
    <row r="8" spans="2:27">
      <c r="C8" s="80" t="s">
        <v>236</v>
      </c>
      <c r="D8" s="80"/>
      <c r="L8" s="80" t="s">
        <v>237</v>
      </c>
      <c r="M8" s="80"/>
      <c r="U8" s="80" t="s">
        <v>238</v>
      </c>
      <c r="V8" s="80"/>
    </row>
    <row r="10" spans="2:27" ht="33.450000000000003" customHeight="1">
      <c r="B10" s="78" t="s">
        <v>34</v>
      </c>
      <c r="C10" s="82" t="s">
        <v>96</v>
      </c>
      <c r="D10" s="82" t="s">
        <v>0</v>
      </c>
      <c r="E10" s="82" t="s">
        <v>142</v>
      </c>
      <c r="F10" s="82" t="s">
        <v>144</v>
      </c>
      <c r="G10" s="82" t="s">
        <v>145</v>
      </c>
      <c r="H10" s="82" t="s">
        <v>78</v>
      </c>
      <c r="I10" s="82" t="s">
        <v>103</v>
      </c>
      <c r="K10" s="78" t="s">
        <v>34</v>
      </c>
      <c r="L10" s="82" t="s">
        <v>96</v>
      </c>
      <c r="M10" s="82" t="s">
        <v>0</v>
      </c>
      <c r="N10" s="82" t="s">
        <v>142</v>
      </c>
      <c r="O10" s="82" t="s">
        <v>144</v>
      </c>
      <c r="P10" s="82" t="s">
        <v>145</v>
      </c>
      <c r="Q10" s="82" t="s">
        <v>78</v>
      </c>
      <c r="R10" s="82" t="s">
        <v>103</v>
      </c>
      <c r="T10" s="78" t="s">
        <v>34</v>
      </c>
      <c r="U10" s="82" t="s">
        <v>96</v>
      </c>
      <c r="V10" s="82" t="s">
        <v>0</v>
      </c>
      <c r="W10" s="82" t="s">
        <v>142</v>
      </c>
      <c r="X10" s="82" t="s">
        <v>144</v>
      </c>
      <c r="Y10" s="82" t="s">
        <v>145</v>
      </c>
      <c r="Z10" s="82" t="s">
        <v>78</v>
      </c>
      <c r="AA10" s="82" t="s">
        <v>103</v>
      </c>
    </row>
    <row r="11" spans="2:27" s="81" customFormat="1">
      <c r="B11" s="83">
        <v>1</v>
      </c>
      <c r="C11" s="84"/>
      <c r="D11" s="84"/>
      <c r="E11" s="84"/>
      <c r="F11" s="84"/>
      <c r="G11" s="85">
        <f t="shared" ref="G11:G17" si="0">E11*F11</f>
        <v>0</v>
      </c>
      <c r="H11" s="85">
        <f>ROUND(G11*19%,2)</f>
        <v>0</v>
      </c>
      <c r="I11" s="85">
        <f>G11+H11</f>
        <v>0</v>
      </c>
      <c r="K11" s="83">
        <v>1</v>
      </c>
      <c r="L11" s="84"/>
      <c r="M11" s="84"/>
      <c r="N11" s="84"/>
      <c r="O11" s="84"/>
      <c r="P11" s="85">
        <f t="shared" ref="P11:P17" si="1">N11*O11</f>
        <v>0</v>
      </c>
      <c r="Q11" s="85">
        <f>ROUND(P11*19%,2)</f>
        <v>0</v>
      </c>
      <c r="R11" s="85">
        <f>P11+Q11</f>
        <v>0</v>
      </c>
      <c r="T11" s="83">
        <v>1</v>
      </c>
      <c r="U11" s="84"/>
      <c r="V11" s="84"/>
      <c r="W11" s="84"/>
      <c r="X11" s="84"/>
      <c r="Y11" s="85">
        <f t="shared" ref="Y11:Y17" si="2">W11*X11</f>
        <v>0</v>
      </c>
      <c r="Z11" s="85">
        <f>ROUND(Y11*19%,2)</f>
        <v>0</v>
      </c>
      <c r="AA11" s="85">
        <f>Y11+Z11</f>
        <v>0</v>
      </c>
    </row>
    <row r="12" spans="2:27" s="81" customFormat="1">
      <c r="B12" s="83">
        <v>2</v>
      </c>
      <c r="C12" s="84"/>
      <c r="D12" s="84"/>
      <c r="E12" s="84"/>
      <c r="F12" s="84"/>
      <c r="G12" s="85">
        <f t="shared" si="0"/>
        <v>0</v>
      </c>
      <c r="H12" s="85">
        <f t="shared" ref="H12:H22" si="3">ROUND(G12*19%,2)</f>
        <v>0</v>
      </c>
      <c r="I12" s="85">
        <f t="shared" ref="I12:I22" si="4">G12+H12</f>
        <v>0</v>
      </c>
      <c r="K12" s="83">
        <v>2</v>
      </c>
      <c r="L12" s="84"/>
      <c r="M12" s="84"/>
      <c r="N12" s="84"/>
      <c r="O12" s="84"/>
      <c r="P12" s="85">
        <f t="shared" si="1"/>
        <v>0</v>
      </c>
      <c r="Q12" s="85">
        <f t="shared" ref="Q12:Q22" si="5">ROUND(P12*19%,2)</f>
        <v>0</v>
      </c>
      <c r="R12" s="85">
        <f t="shared" ref="R12:R22" si="6">P12+Q12</f>
        <v>0</v>
      </c>
      <c r="T12" s="83">
        <v>2</v>
      </c>
      <c r="U12" s="84"/>
      <c r="V12" s="84"/>
      <c r="W12" s="84"/>
      <c r="X12" s="84"/>
      <c r="Y12" s="85">
        <f t="shared" si="2"/>
        <v>0</v>
      </c>
      <c r="Z12" s="85">
        <f t="shared" ref="Z12:Z22" si="7">ROUND(Y12*19%,2)</f>
        <v>0</v>
      </c>
      <c r="AA12" s="85">
        <f t="shared" ref="AA12:AA22" si="8">Y12+Z12</f>
        <v>0</v>
      </c>
    </row>
    <row r="13" spans="2:27" s="81" customFormat="1">
      <c r="B13" s="83">
        <v>3</v>
      </c>
      <c r="C13" s="84"/>
      <c r="D13" s="84"/>
      <c r="E13" s="84"/>
      <c r="F13" s="84"/>
      <c r="G13" s="85">
        <f t="shared" si="0"/>
        <v>0</v>
      </c>
      <c r="H13" s="85">
        <f t="shared" si="3"/>
        <v>0</v>
      </c>
      <c r="I13" s="85">
        <f t="shared" si="4"/>
        <v>0</v>
      </c>
      <c r="K13" s="83">
        <v>3</v>
      </c>
      <c r="L13" s="84"/>
      <c r="M13" s="84"/>
      <c r="N13" s="84"/>
      <c r="O13" s="84"/>
      <c r="P13" s="85">
        <f t="shared" si="1"/>
        <v>0</v>
      </c>
      <c r="Q13" s="85">
        <f t="shared" si="5"/>
        <v>0</v>
      </c>
      <c r="R13" s="85">
        <f t="shared" si="6"/>
        <v>0</v>
      </c>
      <c r="T13" s="83">
        <v>3</v>
      </c>
      <c r="U13" s="84"/>
      <c r="V13" s="84"/>
      <c r="W13" s="84"/>
      <c r="X13" s="84"/>
      <c r="Y13" s="85">
        <f t="shared" si="2"/>
        <v>0</v>
      </c>
      <c r="Z13" s="85">
        <f t="shared" si="7"/>
        <v>0</v>
      </c>
      <c r="AA13" s="85">
        <f t="shared" si="8"/>
        <v>0</v>
      </c>
    </row>
    <row r="14" spans="2:27">
      <c r="B14" s="83">
        <v>4</v>
      </c>
      <c r="C14" s="84"/>
      <c r="D14" s="84"/>
      <c r="E14" s="84"/>
      <c r="F14" s="84"/>
      <c r="G14" s="85">
        <f t="shared" si="0"/>
        <v>0</v>
      </c>
      <c r="H14" s="85">
        <f t="shared" si="3"/>
        <v>0</v>
      </c>
      <c r="I14" s="85">
        <f t="shared" si="4"/>
        <v>0</v>
      </c>
      <c r="K14" s="83">
        <v>4</v>
      </c>
      <c r="L14" s="84"/>
      <c r="M14" s="84"/>
      <c r="N14" s="84"/>
      <c r="O14" s="84"/>
      <c r="P14" s="85">
        <f t="shared" si="1"/>
        <v>0</v>
      </c>
      <c r="Q14" s="85">
        <f t="shared" si="5"/>
        <v>0</v>
      </c>
      <c r="R14" s="85">
        <f t="shared" si="6"/>
        <v>0</v>
      </c>
      <c r="T14" s="83">
        <v>4</v>
      </c>
      <c r="U14" s="84"/>
      <c r="V14" s="84"/>
      <c r="W14" s="84"/>
      <c r="X14" s="84"/>
      <c r="Y14" s="85">
        <f t="shared" si="2"/>
        <v>0</v>
      </c>
      <c r="Z14" s="85">
        <f t="shared" si="7"/>
        <v>0</v>
      </c>
      <c r="AA14" s="85">
        <f t="shared" si="8"/>
        <v>0</v>
      </c>
    </row>
    <row r="15" spans="2:27">
      <c r="B15" s="83">
        <v>5</v>
      </c>
      <c r="C15" s="84"/>
      <c r="D15" s="84"/>
      <c r="E15" s="84"/>
      <c r="F15" s="84"/>
      <c r="G15" s="85">
        <f t="shared" si="0"/>
        <v>0</v>
      </c>
      <c r="H15" s="85">
        <f t="shared" si="3"/>
        <v>0</v>
      </c>
      <c r="I15" s="85">
        <f t="shared" si="4"/>
        <v>0</v>
      </c>
      <c r="K15" s="83">
        <v>5</v>
      </c>
      <c r="L15" s="84"/>
      <c r="M15" s="84"/>
      <c r="N15" s="84"/>
      <c r="O15" s="84"/>
      <c r="P15" s="85">
        <f t="shared" si="1"/>
        <v>0</v>
      </c>
      <c r="Q15" s="85">
        <f t="shared" si="5"/>
        <v>0</v>
      </c>
      <c r="R15" s="85">
        <f t="shared" si="6"/>
        <v>0</v>
      </c>
      <c r="T15" s="83">
        <v>5</v>
      </c>
      <c r="U15" s="84"/>
      <c r="V15" s="84"/>
      <c r="W15" s="84"/>
      <c r="X15" s="84"/>
      <c r="Y15" s="85">
        <f t="shared" si="2"/>
        <v>0</v>
      </c>
      <c r="Z15" s="85">
        <f t="shared" si="7"/>
        <v>0</v>
      </c>
      <c r="AA15" s="85">
        <f t="shared" si="8"/>
        <v>0</v>
      </c>
    </row>
    <row r="16" spans="2:27" s="81" customFormat="1">
      <c r="B16" s="83">
        <v>6</v>
      </c>
      <c r="C16" s="86"/>
      <c r="D16" s="86"/>
      <c r="E16" s="86"/>
      <c r="F16" s="86"/>
      <c r="G16" s="85">
        <f t="shared" si="0"/>
        <v>0</v>
      </c>
      <c r="H16" s="85">
        <f t="shared" si="3"/>
        <v>0</v>
      </c>
      <c r="I16" s="85">
        <f t="shared" si="4"/>
        <v>0</v>
      </c>
      <c r="K16" s="83">
        <v>6</v>
      </c>
      <c r="L16" s="86"/>
      <c r="M16" s="86"/>
      <c r="N16" s="86"/>
      <c r="O16" s="86"/>
      <c r="P16" s="85">
        <f t="shared" si="1"/>
        <v>0</v>
      </c>
      <c r="Q16" s="85">
        <f t="shared" si="5"/>
        <v>0</v>
      </c>
      <c r="R16" s="85">
        <f t="shared" si="6"/>
        <v>0</v>
      </c>
      <c r="T16" s="83">
        <v>6</v>
      </c>
      <c r="U16" s="86"/>
      <c r="V16" s="86"/>
      <c r="W16" s="86"/>
      <c r="X16" s="86"/>
      <c r="Y16" s="85">
        <f t="shared" si="2"/>
        <v>0</v>
      </c>
      <c r="Z16" s="85">
        <f t="shared" si="7"/>
        <v>0</v>
      </c>
      <c r="AA16" s="85">
        <f t="shared" si="8"/>
        <v>0</v>
      </c>
    </row>
    <row r="17" spans="2:27" ht="16.2" customHeight="1">
      <c r="B17" s="83">
        <v>7</v>
      </c>
      <c r="C17" s="84"/>
      <c r="D17" s="84"/>
      <c r="E17" s="84"/>
      <c r="F17" s="84"/>
      <c r="G17" s="85">
        <f t="shared" si="0"/>
        <v>0</v>
      </c>
      <c r="H17" s="85">
        <f t="shared" si="3"/>
        <v>0</v>
      </c>
      <c r="I17" s="85">
        <f t="shared" si="4"/>
        <v>0</v>
      </c>
      <c r="K17" s="83">
        <v>7</v>
      </c>
      <c r="L17" s="84"/>
      <c r="M17" s="84"/>
      <c r="N17" s="84"/>
      <c r="O17" s="84"/>
      <c r="P17" s="85">
        <f t="shared" si="1"/>
        <v>0</v>
      </c>
      <c r="Q17" s="85">
        <f t="shared" si="5"/>
        <v>0</v>
      </c>
      <c r="R17" s="85">
        <f t="shared" si="6"/>
        <v>0</v>
      </c>
      <c r="T17" s="83">
        <v>7</v>
      </c>
      <c r="U17" s="84"/>
      <c r="V17" s="84"/>
      <c r="W17" s="84"/>
      <c r="X17" s="84"/>
      <c r="Y17" s="85">
        <f t="shared" si="2"/>
        <v>0</v>
      </c>
      <c r="Z17" s="85">
        <f t="shared" si="7"/>
        <v>0</v>
      </c>
      <c r="AA17" s="85">
        <f t="shared" si="8"/>
        <v>0</v>
      </c>
    </row>
    <row r="18" spans="2:27">
      <c r="B18" s="83">
        <v>8</v>
      </c>
      <c r="C18" s="84"/>
      <c r="D18" s="84"/>
      <c r="E18" s="84"/>
      <c r="F18" s="84"/>
      <c r="G18" s="85">
        <f>E18*F18</f>
        <v>0</v>
      </c>
      <c r="H18" s="85">
        <f t="shared" si="3"/>
        <v>0</v>
      </c>
      <c r="I18" s="85">
        <f t="shared" si="4"/>
        <v>0</v>
      </c>
      <c r="K18" s="83">
        <v>8</v>
      </c>
      <c r="L18" s="84"/>
      <c r="M18" s="84"/>
      <c r="N18" s="84"/>
      <c r="O18" s="84"/>
      <c r="P18" s="85">
        <f>N18*O18</f>
        <v>0</v>
      </c>
      <c r="Q18" s="85">
        <f t="shared" si="5"/>
        <v>0</v>
      </c>
      <c r="R18" s="85">
        <f t="shared" si="6"/>
        <v>0</v>
      </c>
      <c r="T18" s="83">
        <v>8</v>
      </c>
      <c r="U18" s="84"/>
      <c r="V18" s="84"/>
      <c r="W18" s="84"/>
      <c r="X18" s="84"/>
      <c r="Y18" s="85">
        <f>W18*X18</f>
        <v>0</v>
      </c>
      <c r="Z18" s="85">
        <f t="shared" si="7"/>
        <v>0</v>
      </c>
      <c r="AA18" s="85">
        <f t="shared" si="8"/>
        <v>0</v>
      </c>
    </row>
    <row r="19" spans="2:27">
      <c r="B19" s="83">
        <v>9</v>
      </c>
      <c r="C19" s="84"/>
      <c r="D19" s="84"/>
      <c r="E19" s="84"/>
      <c r="F19" s="84"/>
      <c r="G19" s="85">
        <f>E19*F19</f>
        <v>0</v>
      </c>
      <c r="H19" s="85">
        <f t="shared" si="3"/>
        <v>0</v>
      </c>
      <c r="I19" s="85">
        <f t="shared" si="4"/>
        <v>0</v>
      </c>
      <c r="K19" s="83">
        <v>9</v>
      </c>
      <c r="L19" s="84"/>
      <c r="M19" s="84"/>
      <c r="N19" s="84"/>
      <c r="O19" s="84"/>
      <c r="P19" s="85">
        <f>N19*O19</f>
        <v>0</v>
      </c>
      <c r="Q19" s="85">
        <f t="shared" si="5"/>
        <v>0</v>
      </c>
      <c r="R19" s="85">
        <f t="shared" si="6"/>
        <v>0</v>
      </c>
      <c r="T19" s="83">
        <v>9</v>
      </c>
      <c r="U19" s="84"/>
      <c r="V19" s="84"/>
      <c r="W19" s="84"/>
      <c r="X19" s="84"/>
      <c r="Y19" s="85">
        <f>W19*X19</f>
        <v>0</v>
      </c>
      <c r="Z19" s="85">
        <f t="shared" si="7"/>
        <v>0</v>
      </c>
      <c r="AA19" s="85">
        <f t="shared" si="8"/>
        <v>0</v>
      </c>
    </row>
    <row r="20" spans="2:27" s="80" customFormat="1" ht="16.2" customHeight="1">
      <c r="B20" s="83">
        <v>10</v>
      </c>
      <c r="C20" s="87"/>
      <c r="D20" s="87"/>
      <c r="E20" s="87"/>
      <c r="F20" s="87"/>
      <c r="G20" s="85">
        <f>E20*F20</f>
        <v>0</v>
      </c>
      <c r="H20" s="85">
        <f t="shared" si="3"/>
        <v>0</v>
      </c>
      <c r="I20" s="85">
        <f t="shared" si="4"/>
        <v>0</v>
      </c>
      <c r="K20" s="83">
        <v>10</v>
      </c>
      <c r="L20" s="87"/>
      <c r="M20" s="87"/>
      <c r="N20" s="87"/>
      <c r="O20" s="87"/>
      <c r="P20" s="85">
        <f>N20*O20</f>
        <v>0</v>
      </c>
      <c r="Q20" s="85">
        <f t="shared" si="5"/>
        <v>0</v>
      </c>
      <c r="R20" s="85">
        <f t="shared" si="6"/>
        <v>0</v>
      </c>
      <c r="T20" s="83">
        <v>10</v>
      </c>
      <c r="U20" s="87"/>
      <c r="V20" s="87"/>
      <c r="W20" s="87"/>
      <c r="X20" s="87"/>
      <c r="Y20" s="85">
        <f>W20*X20</f>
        <v>0</v>
      </c>
      <c r="Z20" s="85">
        <f t="shared" si="7"/>
        <v>0</v>
      </c>
      <c r="AA20" s="85">
        <f t="shared" si="8"/>
        <v>0</v>
      </c>
    </row>
    <row r="21" spans="2:27" ht="13.95" customHeight="1">
      <c r="B21" s="83">
        <v>11</v>
      </c>
      <c r="C21" s="84"/>
      <c r="D21" s="84"/>
      <c r="E21" s="84"/>
      <c r="F21" s="84"/>
      <c r="G21" s="85">
        <f>E21*F21</f>
        <v>0</v>
      </c>
      <c r="H21" s="85">
        <f t="shared" si="3"/>
        <v>0</v>
      </c>
      <c r="I21" s="85">
        <f t="shared" si="4"/>
        <v>0</v>
      </c>
      <c r="K21" s="83">
        <v>11</v>
      </c>
      <c r="L21" s="84"/>
      <c r="M21" s="84"/>
      <c r="N21" s="84"/>
      <c r="O21" s="84"/>
      <c r="P21" s="85">
        <f>N21*O21</f>
        <v>0</v>
      </c>
      <c r="Q21" s="85">
        <f t="shared" si="5"/>
        <v>0</v>
      </c>
      <c r="R21" s="85">
        <f t="shared" si="6"/>
        <v>0</v>
      </c>
      <c r="T21" s="83">
        <v>11</v>
      </c>
      <c r="U21" s="84"/>
      <c r="V21" s="84"/>
      <c r="W21" s="84"/>
      <c r="X21" s="84"/>
      <c r="Y21" s="85">
        <f>W21*X21</f>
        <v>0</v>
      </c>
      <c r="Z21" s="85">
        <f t="shared" si="7"/>
        <v>0</v>
      </c>
      <c r="AA21" s="85">
        <f t="shared" si="8"/>
        <v>0</v>
      </c>
    </row>
    <row r="22" spans="2:27">
      <c r="B22" s="83">
        <v>12</v>
      </c>
      <c r="C22" s="84"/>
      <c r="D22" s="84"/>
      <c r="E22" s="84"/>
      <c r="F22" s="84"/>
      <c r="G22" s="85">
        <f>E22*F22</f>
        <v>0</v>
      </c>
      <c r="H22" s="85">
        <f t="shared" si="3"/>
        <v>0</v>
      </c>
      <c r="I22" s="85">
        <f t="shared" si="4"/>
        <v>0</v>
      </c>
      <c r="K22" s="83">
        <v>12</v>
      </c>
      <c r="L22" s="84"/>
      <c r="M22" s="84"/>
      <c r="N22" s="84"/>
      <c r="O22" s="84"/>
      <c r="P22" s="85">
        <f>N22*O22</f>
        <v>0</v>
      </c>
      <c r="Q22" s="85">
        <f t="shared" si="5"/>
        <v>0</v>
      </c>
      <c r="R22" s="85">
        <f t="shared" si="6"/>
        <v>0</v>
      </c>
      <c r="T22" s="83">
        <v>12</v>
      </c>
      <c r="U22" s="84"/>
      <c r="V22" s="84"/>
      <c r="W22" s="84"/>
      <c r="X22" s="84"/>
      <c r="Y22" s="85">
        <f>W22*X22</f>
        <v>0</v>
      </c>
      <c r="Z22" s="85">
        <f t="shared" si="7"/>
        <v>0</v>
      </c>
      <c r="AA22" s="85">
        <f t="shared" si="8"/>
        <v>0</v>
      </c>
    </row>
    <row r="23" spans="2:27" ht="16.2" customHeight="1">
      <c r="B23" s="84"/>
      <c r="C23" s="86" t="s">
        <v>1</v>
      </c>
      <c r="D23" s="84"/>
      <c r="E23" s="84"/>
      <c r="F23" s="84"/>
      <c r="G23" s="85">
        <f>SUM(G11:G22)</f>
        <v>0</v>
      </c>
      <c r="H23" s="85">
        <f>SUM(H11:H22)</f>
        <v>0</v>
      </c>
      <c r="I23" s="85">
        <f>SUM(I11:I22)</f>
        <v>0</v>
      </c>
      <c r="K23" s="84"/>
      <c r="L23" s="86" t="s">
        <v>1</v>
      </c>
      <c r="M23" s="84"/>
      <c r="N23" s="84"/>
      <c r="O23" s="84"/>
      <c r="P23" s="85">
        <f>SUM(P11:P22)</f>
        <v>0</v>
      </c>
      <c r="Q23" s="85">
        <f>SUM(Q11:Q22)</f>
        <v>0</v>
      </c>
      <c r="R23" s="85">
        <f>SUM(R11:R22)</f>
        <v>0</v>
      </c>
      <c r="T23" s="84"/>
      <c r="U23" s="86" t="s">
        <v>1</v>
      </c>
      <c r="V23" s="84"/>
      <c r="W23" s="84"/>
      <c r="X23" s="84"/>
      <c r="Y23" s="85">
        <f>SUM(Y11:Y22)</f>
        <v>0</v>
      </c>
      <c r="Z23" s="85">
        <f>SUM(Z11:Z22)</f>
        <v>0</v>
      </c>
      <c r="AA23" s="85">
        <f>SUM(AA11:AA22)</f>
        <v>0</v>
      </c>
    </row>
    <row r="24" spans="2:27" ht="34.200000000000003" customHeight="1"/>
    <row r="25" spans="2:27">
      <c r="C25" s="80" t="s">
        <v>146</v>
      </c>
      <c r="D25" s="80"/>
      <c r="M25" s="142" t="s">
        <v>146</v>
      </c>
      <c r="V25" s="142" t="s">
        <v>146</v>
      </c>
    </row>
    <row r="27" spans="2:27">
      <c r="C27" s="142" t="s">
        <v>236</v>
      </c>
      <c r="L27" s="142" t="s">
        <v>237</v>
      </c>
      <c r="U27" s="142" t="s">
        <v>238</v>
      </c>
    </row>
    <row r="29" spans="2:27" ht="33.450000000000003" customHeight="1">
      <c r="B29" s="78" t="s">
        <v>34</v>
      </c>
      <c r="C29" s="82" t="s">
        <v>96</v>
      </c>
      <c r="D29" s="82" t="s">
        <v>0</v>
      </c>
      <c r="E29" s="82" t="s">
        <v>142</v>
      </c>
      <c r="F29" s="82" t="s">
        <v>144</v>
      </c>
      <c r="G29" s="82" t="s">
        <v>145</v>
      </c>
      <c r="H29" s="82" t="s">
        <v>78</v>
      </c>
      <c r="I29" s="82" t="s">
        <v>103</v>
      </c>
      <c r="K29" s="78" t="s">
        <v>34</v>
      </c>
      <c r="L29" s="82" t="s">
        <v>96</v>
      </c>
      <c r="M29" s="82" t="s">
        <v>0</v>
      </c>
      <c r="N29" s="82" t="s">
        <v>142</v>
      </c>
      <c r="O29" s="82" t="s">
        <v>144</v>
      </c>
      <c r="P29" s="82" t="s">
        <v>145</v>
      </c>
      <c r="Q29" s="82" t="s">
        <v>78</v>
      </c>
      <c r="R29" s="82" t="s">
        <v>103</v>
      </c>
      <c r="T29" s="78" t="s">
        <v>34</v>
      </c>
      <c r="U29" s="82" t="s">
        <v>96</v>
      </c>
      <c r="V29" s="82" t="s">
        <v>0</v>
      </c>
      <c r="W29" s="82" t="s">
        <v>142</v>
      </c>
      <c r="X29" s="82" t="s">
        <v>144</v>
      </c>
      <c r="Y29" s="82" t="s">
        <v>145</v>
      </c>
      <c r="Z29" s="82" t="s">
        <v>78</v>
      </c>
      <c r="AA29" s="82" t="s">
        <v>103</v>
      </c>
    </row>
    <row r="30" spans="2:27" s="81" customFormat="1">
      <c r="B30" s="86"/>
      <c r="C30" s="86"/>
      <c r="D30" s="86"/>
      <c r="E30" s="86"/>
      <c r="F30" s="86"/>
      <c r="G30" s="85">
        <f>E30*F30</f>
        <v>0</v>
      </c>
      <c r="H30" s="85">
        <f>ROUND(G30*19%,2)</f>
        <v>0</v>
      </c>
      <c r="I30" s="85">
        <f>G30+H30</f>
        <v>0</v>
      </c>
      <c r="K30" s="86"/>
      <c r="L30" s="86"/>
      <c r="M30" s="86"/>
      <c r="N30" s="86"/>
      <c r="O30" s="86"/>
      <c r="P30" s="85">
        <f>N30*O30</f>
        <v>0</v>
      </c>
      <c r="Q30" s="85">
        <f>ROUND(P30*19%,2)</f>
        <v>0</v>
      </c>
      <c r="R30" s="85">
        <f>P30+Q30</f>
        <v>0</v>
      </c>
      <c r="T30" s="86"/>
      <c r="U30" s="86"/>
      <c r="V30" s="86"/>
      <c r="W30" s="86"/>
      <c r="X30" s="86"/>
      <c r="Y30" s="85">
        <f>W30*X30</f>
        <v>0</v>
      </c>
      <c r="Z30" s="85">
        <f>ROUND(Y30*19%,2)</f>
        <v>0</v>
      </c>
      <c r="AA30" s="85">
        <f>Y30+Z30</f>
        <v>0</v>
      </c>
    </row>
    <row r="31" spans="2:27" s="81" customFormat="1">
      <c r="B31" s="86"/>
      <c r="C31" s="86"/>
      <c r="D31" s="86"/>
      <c r="E31" s="86"/>
      <c r="F31" s="86"/>
      <c r="G31" s="85">
        <f t="shared" ref="G31:G41" si="9">E31*F31</f>
        <v>0</v>
      </c>
      <c r="H31" s="85">
        <f t="shared" ref="H31:H41" si="10">ROUND(G31*19%,2)</f>
        <v>0</v>
      </c>
      <c r="I31" s="85">
        <f t="shared" ref="I31:I41" si="11">G31+H31</f>
        <v>0</v>
      </c>
      <c r="K31" s="86"/>
      <c r="L31" s="86"/>
      <c r="M31" s="86"/>
      <c r="N31" s="86"/>
      <c r="O31" s="86"/>
      <c r="P31" s="85">
        <f t="shared" ref="P31:P41" si="12">N31*O31</f>
        <v>0</v>
      </c>
      <c r="Q31" s="85">
        <f t="shared" ref="Q31:Q41" si="13">ROUND(P31*19%,2)</f>
        <v>0</v>
      </c>
      <c r="R31" s="85">
        <f t="shared" ref="R31:R41" si="14">P31+Q31</f>
        <v>0</v>
      </c>
      <c r="T31" s="86"/>
      <c r="U31" s="86"/>
      <c r="V31" s="86"/>
      <c r="W31" s="86"/>
      <c r="X31" s="86"/>
      <c r="Y31" s="85">
        <f t="shared" ref="Y31:Y41" si="15">W31*X31</f>
        <v>0</v>
      </c>
      <c r="Z31" s="85">
        <f t="shared" ref="Z31:Z41" si="16">ROUND(Y31*19%,2)</f>
        <v>0</v>
      </c>
      <c r="AA31" s="85">
        <f t="shared" ref="AA31:AA41" si="17">Y31+Z31</f>
        <v>0</v>
      </c>
    </row>
    <row r="32" spans="2:27" s="81" customFormat="1">
      <c r="B32" s="86"/>
      <c r="C32" s="86"/>
      <c r="D32" s="86"/>
      <c r="E32" s="86"/>
      <c r="F32" s="86"/>
      <c r="G32" s="85">
        <f t="shared" si="9"/>
        <v>0</v>
      </c>
      <c r="H32" s="85">
        <f t="shared" si="10"/>
        <v>0</v>
      </c>
      <c r="I32" s="85">
        <f t="shared" si="11"/>
        <v>0</v>
      </c>
      <c r="K32" s="86"/>
      <c r="L32" s="86"/>
      <c r="M32" s="86"/>
      <c r="N32" s="86"/>
      <c r="O32" s="86"/>
      <c r="P32" s="85">
        <f t="shared" si="12"/>
        <v>0</v>
      </c>
      <c r="Q32" s="85">
        <f t="shared" si="13"/>
        <v>0</v>
      </c>
      <c r="R32" s="85">
        <f t="shared" si="14"/>
        <v>0</v>
      </c>
      <c r="T32" s="86"/>
      <c r="U32" s="86"/>
      <c r="V32" s="86"/>
      <c r="W32" s="86"/>
      <c r="X32" s="86"/>
      <c r="Y32" s="85">
        <f t="shared" si="15"/>
        <v>0</v>
      </c>
      <c r="Z32" s="85">
        <f t="shared" si="16"/>
        <v>0</v>
      </c>
      <c r="AA32" s="85">
        <f t="shared" si="17"/>
        <v>0</v>
      </c>
    </row>
    <row r="33" spans="2:27">
      <c r="B33" s="84"/>
      <c r="C33" s="84"/>
      <c r="D33" s="84"/>
      <c r="E33" s="84"/>
      <c r="F33" s="84"/>
      <c r="G33" s="85">
        <f t="shared" si="9"/>
        <v>0</v>
      </c>
      <c r="H33" s="85">
        <f t="shared" si="10"/>
        <v>0</v>
      </c>
      <c r="I33" s="85">
        <f t="shared" si="11"/>
        <v>0</v>
      </c>
      <c r="K33" s="84"/>
      <c r="L33" s="84"/>
      <c r="M33" s="84"/>
      <c r="N33" s="84"/>
      <c r="O33" s="84"/>
      <c r="P33" s="85">
        <f t="shared" si="12"/>
        <v>0</v>
      </c>
      <c r="Q33" s="85">
        <f t="shared" si="13"/>
        <v>0</v>
      </c>
      <c r="R33" s="85">
        <f t="shared" si="14"/>
        <v>0</v>
      </c>
      <c r="T33" s="84"/>
      <c r="U33" s="84"/>
      <c r="V33" s="84"/>
      <c r="W33" s="84"/>
      <c r="X33" s="84"/>
      <c r="Y33" s="85">
        <f t="shared" si="15"/>
        <v>0</v>
      </c>
      <c r="Z33" s="85">
        <f t="shared" si="16"/>
        <v>0</v>
      </c>
      <c r="AA33" s="85">
        <f t="shared" si="17"/>
        <v>0</v>
      </c>
    </row>
    <row r="34" spans="2:27">
      <c r="B34" s="84"/>
      <c r="C34" s="84"/>
      <c r="D34" s="84"/>
      <c r="E34" s="84"/>
      <c r="F34" s="84"/>
      <c r="G34" s="85">
        <f t="shared" si="9"/>
        <v>0</v>
      </c>
      <c r="H34" s="85">
        <f t="shared" si="10"/>
        <v>0</v>
      </c>
      <c r="I34" s="85">
        <f t="shared" si="11"/>
        <v>0</v>
      </c>
      <c r="K34" s="84"/>
      <c r="L34" s="84"/>
      <c r="M34" s="84"/>
      <c r="N34" s="84"/>
      <c r="O34" s="84"/>
      <c r="P34" s="85">
        <f t="shared" si="12"/>
        <v>0</v>
      </c>
      <c r="Q34" s="85">
        <f t="shared" si="13"/>
        <v>0</v>
      </c>
      <c r="R34" s="85">
        <f t="shared" si="14"/>
        <v>0</v>
      </c>
      <c r="T34" s="84"/>
      <c r="U34" s="84"/>
      <c r="V34" s="84"/>
      <c r="W34" s="84"/>
      <c r="X34" s="84"/>
      <c r="Y34" s="85">
        <f t="shared" si="15"/>
        <v>0</v>
      </c>
      <c r="Z34" s="85">
        <f t="shared" si="16"/>
        <v>0</v>
      </c>
      <c r="AA34" s="85">
        <f t="shared" si="17"/>
        <v>0</v>
      </c>
    </row>
    <row r="35" spans="2:27" s="81" customFormat="1">
      <c r="B35" s="86"/>
      <c r="C35" s="86"/>
      <c r="D35" s="86"/>
      <c r="E35" s="86"/>
      <c r="F35" s="86"/>
      <c r="G35" s="85">
        <f t="shared" si="9"/>
        <v>0</v>
      </c>
      <c r="H35" s="85">
        <f t="shared" si="10"/>
        <v>0</v>
      </c>
      <c r="I35" s="85">
        <f t="shared" si="11"/>
        <v>0</v>
      </c>
      <c r="K35" s="86"/>
      <c r="L35" s="86"/>
      <c r="M35" s="86"/>
      <c r="N35" s="86"/>
      <c r="O35" s="86"/>
      <c r="P35" s="85">
        <f t="shared" si="12"/>
        <v>0</v>
      </c>
      <c r="Q35" s="85">
        <f t="shared" si="13"/>
        <v>0</v>
      </c>
      <c r="R35" s="85">
        <f t="shared" si="14"/>
        <v>0</v>
      </c>
      <c r="T35" s="86"/>
      <c r="U35" s="86"/>
      <c r="V35" s="86"/>
      <c r="W35" s="86"/>
      <c r="X35" s="86"/>
      <c r="Y35" s="85">
        <f t="shared" si="15"/>
        <v>0</v>
      </c>
      <c r="Z35" s="85">
        <f t="shared" si="16"/>
        <v>0</v>
      </c>
      <c r="AA35" s="85">
        <f t="shared" si="17"/>
        <v>0</v>
      </c>
    </row>
    <row r="36" spans="2:27" ht="16.2" customHeight="1">
      <c r="B36" s="84"/>
      <c r="C36" s="84"/>
      <c r="D36" s="84"/>
      <c r="E36" s="84"/>
      <c r="F36" s="84"/>
      <c r="G36" s="85">
        <f t="shared" si="9"/>
        <v>0</v>
      </c>
      <c r="H36" s="85">
        <f t="shared" si="10"/>
        <v>0</v>
      </c>
      <c r="I36" s="85">
        <f t="shared" si="11"/>
        <v>0</v>
      </c>
      <c r="K36" s="84"/>
      <c r="L36" s="84"/>
      <c r="M36" s="84"/>
      <c r="N36" s="84"/>
      <c r="O36" s="84"/>
      <c r="P36" s="85">
        <f t="shared" si="12"/>
        <v>0</v>
      </c>
      <c r="Q36" s="85">
        <f t="shared" si="13"/>
        <v>0</v>
      </c>
      <c r="R36" s="85">
        <f t="shared" si="14"/>
        <v>0</v>
      </c>
      <c r="T36" s="84"/>
      <c r="U36" s="84"/>
      <c r="V36" s="84"/>
      <c r="W36" s="84"/>
      <c r="X36" s="84"/>
      <c r="Y36" s="85">
        <f t="shared" si="15"/>
        <v>0</v>
      </c>
      <c r="Z36" s="85">
        <f t="shared" si="16"/>
        <v>0</v>
      </c>
      <c r="AA36" s="85">
        <f t="shared" si="17"/>
        <v>0</v>
      </c>
    </row>
    <row r="37" spans="2:27">
      <c r="B37" s="84"/>
      <c r="C37" s="84"/>
      <c r="D37" s="84"/>
      <c r="E37" s="84"/>
      <c r="F37" s="84"/>
      <c r="G37" s="85">
        <f t="shared" si="9"/>
        <v>0</v>
      </c>
      <c r="H37" s="85">
        <f t="shared" si="10"/>
        <v>0</v>
      </c>
      <c r="I37" s="85">
        <f t="shared" si="11"/>
        <v>0</v>
      </c>
      <c r="K37" s="84"/>
      <c r="L37" s="84"/>
      <c r="M37" s="84"/>
      <c r="N37" s="84"/>
      <c r="O37" s="84"/>
      <c r="P37" s="85">
        <f t="shared" si="12"/>
        <v>0</v>
      </c>
      <c r="Q37" s="85">
        <f t="shared" si="13"/>
        <v>0</v>
      </c>
      <c r="R37" s="85">
        <f t="shared" si="14"/>
        <v>0</v>
      </c>
      <c r="T37" s="84"/>
      <c r="U37" s="84"/>
      <c r="V37" s="84"/>
      <c r="W37" s="84"/>
      <c r="X37" s="84"/>
      <c r="Y37" s="85">
        <f t="shared" si="15"/>
        <v>0</v>
      </c>
      <c r="Z37" s="85">
        <f t="shared" si="16"/>
        <v>0</v>
      </c>
      <c r="AA37" s="85">
        <f t="shared" si="17"/>
        <v>0</v>
      </c>
    </row>
    <row r="38" spans="2:27">
      <c r="B38" s="84"/>
      <c r="C38" s="84"/>
      <c r="D38" s="84"/>
      <c r="E38" s="84"/>
      <c r="F38" s="84"/>
      <c r="G38" s="85">
        <f t="shared" si="9"/>
        <v>0</v>
      </c>
      <c r="H38" s="85">
        <f t="shared" si="10"/>
        <v>0</v>
      </c>
      <c r="I38" s="85">
        <f t="shared" si="11"/>
        <v>0</v>
      </c>
      <c r="K38" s="84"/>
      <c r="L38" s="84"/>
      <c r="M38" s="84"/>
      <c r="N38" s="84"/>
      <c r="O38" s="84"/>
      <c r="P38" s="85">
        <f t="shared" si="12"/>
        <v>0</v>
      </c>
      <c r="Q38" s="85">
        <f t="shared" si="13"/>
        <v>0</v>
      </c>
      <c r="R38" s="85">
        <f t="shared" si="14"/>
        <v>0</v>
      </c>
      <c r="T38" s="84"/>
      <c r="U38" s="84"/>
      <c r="V38" s="84"/>
      <c r="W38" s="84"/>
      <c r="X38" s="84"/>
      <c r="Y38" s="85">
        <f t="shared" si="15"/>
        <v>0</v>
      </c>
      <c r="Z38" s="85">
        <f t="shared" si="16"/>
        <v>0</v>
      </c>
      <c r="AA38" s="85">
        <f t="shared" si="17"/>
        <v>0</v>
      </c>
    </row>
    <row r="39" spans="2:27" s="80" customFormat="1" ht="16.2" customHeight="1">
      <c r="B39" s="87"/>
      <c r="C39" s="87"/>
      <c r="D39" s="87"/>
      <c r="E39" s="87"/>
      <c r="F39" s="87"/>
      <c r="G39" s="85">
        <f t="shared" si="9"/>
        <v>0</v>
      </c>
      <c r="H39" s="85">
        <f t="shared" si="10"/>
        <v>0</v>
      </c>
      <c r="I39" s="85">
        <f t="shared" si="11"/>
        <v>0</v>
      </c>
      <c r="K39" s="87"/>
      <c r="L39" s="87"/>
      <c r="M39" s="87"/>
      <c r="N39" s="87"/>
      <c r="O39" s="87"/>
      <c r="P39" s="85">
        <f t="shared" si="12"/>
        <v>0</v>
      </c>
      <c r="Q39" s="85">
        <f t="shared" si="13"/>
        <v>0</v>
      </c>
      <c r="R39" s="85">
        <f t="shared" si="14"/>
        <v>0</v>
      </c>
      <c r="T39" s="87"/>
      <c r="U39" s="87"/>
      <c r="V39" s="87"/>
      <c r="W39" s="87"/>
      <c r="X39" s="87"/>
      <c r="Y39" s="85">
        <f t="shared" si="15"/>
        <v>0</v>
      </c>
      <c r="Z39" s="85">
        <f t="shared" si="16"/>
        <v>0</v>
      </c>
      <c r="AA39" s="85">
        <f t="shared" si="17"/>
        <v>0</v>
      </c>
    </row>
    <row r="40" spans="2:27" ht="13.95" customHeight="1">
      <c r="B40" s="84"/>
      <c r="C40" s="84"/>
      <c r="D40" s="84"/>
      <c r="E40" s="84"/>
      <c r="F40" s="84"/>
      <c r="G40" s="85">
        <f t="shared" si="9"/>
        <v>0</v>
      </c>
      <c r="H40" s="85">
        <f t="shared" si="10"/>
        <v>0</v>
      </c>
      <c r="I40" s="85">
        <f t="shared" si="11"/>
        <v>0</v>
      </c>
      <c r="K40" s="84"/>
      <c r="L40" s="84"/>
      <c r="M40" s="84"/>
      <c r="N40" s="84"/>
      <c r="O40" s="84"/>
      <c r="P40" s="85">
        <f t="shared" si="12"/>
        <v>0</v>
      </c>
      <c r="Q40" s="85">
        <f t="shared" si="13"/>
        <v>0</v>
      </c>
      <c r="R40" s="85">
        <f t="shared" si="14"/>
        <v>0</v>
      </c>
      <c r="T40" s="84"/>
      <c r="U40" s="84"/>
      <c r="V40" s="84"/>
      <c r="W40" s="84"/>
      <c r="X40" s="84"/>
      <c r="Y40" s="85">
        <f t="shared" si="15"/>
        <v>0</v>
      </c>
      <c r="Z40" s="85">
        <f t="shared" si="16"/>
        <v>0</v>
      </c>
      <c r="AA40" s="85">
        <f t="shared" si="17"/>
        <v>0</v>
      </c>
    </row>
    <row r="41" spans="2:27">
      <c r="B41" s="84"/>
      <c r="C41" s="84"/>
      <c r="D41" s="84"/>
      <c r="E41" s="84"/>
      <c r="F41" s="84"/>
      <c r="G41" s="85">
        <f t="shared" si="9"/>
        <v>0</v>
      </c>
      <c r="H41" s="85">
        <f t="shared" si="10"/>
        <v>0</v>
      </c>
      <c r="I41" s="85">
        <f t="shared" si="11"/>
        <v>0</v>
      </c>
      <c r="K41" s="84"/>
      <c r="L41" s="84"/>
      <c r="M41" s="84"/>
      <c r="N41" s="84"/>
      <c r="O41" s="84"/>
      <c r="P41" s="85">
        <f t="shared" si="12"/>
        <v>0</v>
      </c>
      <c r="Q41" s="85">
        <f t="shared" si="13"/>
        <v>0</v>
      </c>
      <c r="R41" s="85">
        <f t="shared" si="14"/>
        <v>0</v>
      </c>
      <c r="T41" s="84"/>
      <c r="U41" s="84"/>
      <c r="V41" s="84"/>
      <c r="W41" s="84"/>
      <c r="X41" s="84"/>
      <c r="Y41" s="85">
        <f t="shared" si="15"/>
        <v>0</v>
      </c>
      <c r="Z41" s="85">
        <f t="shared" si="16"/>
        <v>0</v>
      </c>
      <c r="AA41" s="85">
        <f t="shared" si="17"/>
        <v>0</v>
      </c>
    </row>
    <row r="42" spans="2:27" ht="16.2" customHeight="1">
      <c r="B42" s="84"/>
      <c r="C42" s="86" t="s">
        <v>1</v>
      </c>
      <c r="D42" s="84"/>
      <c r="E42" s="84"/>
      <c r="F42" s="84"/>
      <c r="G42" s="85">
        <f>SUM(G30:G41)</f>
        <v>0</v>
      </c>
      <c r="H42" s="85">
        <f>SUM(H30:H41)</f>
        <v>0</v>
      </c>
      <c r="I42" s="85">
        <f>SUM(I30:I41)</f>
        <v>0</v>
      </c>
      <c r="K42" s="84"/>
      <c r="L42" s="86" t="s">
        <v>1</v>
      </c>
      <c r="M42" s="84"/>
      <c r="N42" s="84"/>
      <c r="O42" s="84"/>
      <c r="P42" s="85">
        <f>SUM(P30:P41)</f>
        <v>0</v>
      </c>
      <c r="Q42" s="85">
        <f>SUM(Q30:Q41)</f>
        <v>0</v>
      </c>
      <c r="R42" s="85">
        <f>SUM(R30:R41)</f>
        <v>0</v>
      </c>
      <c r="T42" s="84"/>
      <c r="U42" s="86" t="s">
        <v>1</v>
      </c>
      <c r="V42" s="84"/>
      <c r="W42" s="84"/>
      <c r="X42" s="84"/>
      <c r="Y42" s="85">
        <f>SUM(Y30:Y41)</f>
        <v>0</v>
      </c>
      <c r="Z42" s="85">
        <f>SUM(Z30:Z41)</f>
        <v>0</v>
      </c>
      <c r="AA42" s="85">
        <f>SUM(AA30:AA41)</f>
        <v>0</v>
      </c>
    </row>
    <row r="43" spans="2:27" ht="26.55" customHeight="1"/>
    <row r="44" spans="2:27">
      <c r="B44" s="79" t="s">
        <v>152</v>
      </c>
      <c r="C44" s="91"/>
      <c r="D44" s="91"/>
    </row>
    <row r="45" spans="2:27">
      <c r="B45" s="79" t="s">
        <v>151</v>
      </c>
    </row>
  </sheetData>
  <mergeCells count="1">
    <mergeCell ref="C2:D2"/>
  </mergeCells>
  <pageMargins left="0.7" right="0.7" top="0.75" bottom="0.75" header="0.3" footer="0.3"/>
  <pageSetup paperSize="9" scale="47" orientation="landscape" r:id="rId1"/>
  <headerFooter>
    <oddHeader xml:space="preserve">&amp;LProiect: STUDENT ANTREPRENOR, Cod SMIS 2014+: 140127 
Proiect cofinanțat din Fondul Social European prin Programul Operaţional Capital Uman 2014-2020
</oddHeader>
  </headerFooter>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X57"/>
  <sheetViews>
    <sheetView view="pageBreakPreview" zoomScale="113" zoomScaleNormal="90" zoomScaleSheetLayoutView="113" workbookViewId="0">
      <selection activeCell="T41" sqref="T41:U41"/>
    </sheetView>
  </sheetViews>
  <sheetFormatPr defaultColWidth="11.19921875" defaultRowHeight="14.4"/>
  <cols>
    <col min="1" max="1" width="3.19921875" style="79" customWidth="1"/>
    <col min="2" max="2" width="6.296875" style="79" customWidth="1"/>
    <col min="3" max="3" width="18.19921875" style="79" bestFit="1" customWidth="1"/>
    <col min="4" max="4" width="7.796875" style="79" customWidth="1"/>
    <col min="5" max="5" width="10.69921875" style="79" customWidth="1"/>
    <col min="6" max="6" width="13.69921875" style="79" customWidth="1"/>
    <col min="7" max="7" width="8.796875" style="79" customWidth="1"/>
    <col min="8" max="8" width="11" style="79" customWidth="1"/>
    <col min="9" max="9" width="5.19921875" style="79" customWidth="1"/>
    <col min="10" max="10" width="6.296875" style="79" customWidth="1"/>
    <col min="11" max="11" width="15.69921875" style="79" bestFit="1" customWidth="1"/>
    <col min="12" max="12" width="9.5" style="79" customWidth="1"/>
    <col min="13" max="13" width="10.69921875" style="79" customWidth="1"/>
    <col min="14" max="14" width="13.69921875" style="79" customWidth="1"/>
    <col min="15" max="15" width="8.796875" style="79" customWidth="1"/>
    <col min="16" max="16" width="11" style="79" customWidth="1"/>
    <col min="17" max="17" width="5.69921875" style="79" customWidth="1"/>
    <col min="18" max="18" width="6.296875" style="79" customWidth="1"/>
    <col min="19" max="19" width="15.69921875" style="79" bestFit="1" customWidth="1"/>
    <col min="20" max="20" width="9.5" style="79" customWidth="1"/>
    <col min="21" max="21" width="10.69921875" style="79" customWidth="1"/>
    <col min="22" max="22" width="13.69921875" style="79" customWidth="1"/>
    <col min="23" max="23" width="8.796875" style="79" customWidth="1"/>
    <col min="24" max="24" width="11" style="79" customWidth="1"/>
    <col min="25" max="16384" width="11.19921875" style="79"/>
  </cols>
  <sheetData>
    <row r="2" spans="2:24">
      <c r="C2" s="81" t="s">
        <v>140</v>
      </c>
    </row>
    <row r="3" spans="2:24">
      <c r="B3" s="182" t="s">
        <v>76</v>
      </c>
      <c r="C3" s="182"/>
      <c r="J3" s="182" t="s">
        <v>76</v>
      </c>
      <c r="K3" s="182"/>
      <c r="R3" s="182" t="s">
        <v>76</v>
      </c>
      <c r="S3" s="182"/>
    </row>
    <row r="4" spans="2:24">
      <c r="B4" s="81"/>
      <c r="C4" s="81"/>
      <c r="E4" s="80" t="s">
        <v>232</v>
      </c>
      <c r="J4" s="81"/>
      <c r="K4" s="81"/>
      <c r="M4" s="80" t="s">
        <v>233</v>
      </c>
      <c r="R4" s="81"/>
      <c r="S4" s="81"/>
      <c r="U4" s="80" t="s">
        <v>234</v>
      </c>
    </row>
    <row r="5" spans="2:24" ht="16.2" customHeight="1"/>
    <row r="6" spans="2:24" s="81" customFormat="1" ht="43.2">
      <c r="B6" s="82" t="s">
        <v>74</v>
      </c>
      <c r="C6" s="82" t="s">
        <v>77</v>
      </c>
      <c r="D6" s="82" t="s">
        <v>75</v>
      </c>
      <c r="E6" s="82" t="s">
        <v>84</v>
      </c>
      <c r="F6" s="82" t="s">
        <v>79</v>
      </c>
      <c r="G6" s="82" t="s">
        <v>78</v>
      </c>
      <c r="H6" s="82" t="s">
        <v>80</v>
      </c>
      <c r="I6" s="92"/>
      <c r="J6" s="82" t="s">
        <v>74</v>
      </c>
      <c r="K6" s="82" t="s">
        <v>77</v>
      </c>
      <c r="L6" s="82" t="s">
        <v>75</v>
      </c>
      <c r="M6" s="82" t="s">
        <v>84</v>
      </c>
      <c r="N6" s="82" t="s">
        <v>79</v>
      </c>
      <c r="O6" s="82" t="s">
        <v>78</v>
      </c>
      <c r="P6" s="82" t="s">
        <v>80</v>
      </c>
      <c r="R6" s="82" t="s">
        <v>74</v>
      </c>
      <c r="S6" s="82" t="s">
        <v>77</v>
      </c>
      <c r="T6" s="82" t="s">
        <v>75</v>
      </c>
      <c r="U6" s="82" t="s">
        <v>84</v>
      </c>
      <c r="V6" s="82" t="s">
        <v>79</v>
      </c>
      <c r="W6" s="82" t="s">
        <v>78</v>
      </c>
      <c r="X6" s="82" t="s">
        <v>80</v>
      </c>
    </row>
    <row r="7" spans="2:24">
      <c r="B7" s="83">
        <v>1</v>
      </c>
      <c r="C7" s="84"/>
      <c r="D7" s="84"/>
      <c r="E7" s="84"/>
      <c r="F7" s="93">
        <f>D7*E7</f>
        <v>0</v>
      </c>
      <c r="G7" s="94">
        <f t="shared" ref="G7:G17" si="0">ROUND(F7*19%,2)</f>
        <v>0</v>
      </c>
      <c r="H7" s="93">
        <f>F7+G7</f>
        <v>0</v>
      </c>
      <c r="J7" s="83">
        <v>1</v>
      </c>
      <c r="K7" s="84"/>
      <c r="L7" s="84"/>
      <c r="M7" s="84"/>
      <c r="N7" s="93">
        <f>L7*M7</f>
        <v>0</v>
      </c>
      <c r="O7" s="94">
        <f t="shared" ref="O7:O17" si="1">ROUND(N7*19%,2)</f>
        <v>0</v>
      </c>
      <c r="P7" s="93">
        <f>N7+O7</f>
        <v>0</v>
      </c>
      <c r="R7" s="83">
        <v>1</v>
      </c>
      <c r="S7" s="84"/>
      <c r="T7" s="84"/>
      <c r="U7" s="84"/>
      <c r="V7" s="93">
        <f>T7*U7</f>
        <v>0</v>
      </c>
      <c r="W7" s="94">
        <f t="shared" ref="W7:W17" si="2">ROUND(V7*19%,2)</f>
        <v>0</v>
      </c>
      <c r="X7" s="93">
        <f>V7+W7</f>
        <v>0</v>
      </c>
    </row>
    <row r="8" spans="2:24">
      <c r="B8" s="83">
        <v>2</v>
      </c>
      <c r="C8" s="84"/>
      <c r="D8" s="84"/>
      <c r="E8" s="84"/>
      <c r="F8" s="93">
        <f t="shared" ref="F8:F17" si="3">D8*E8</f>
        <v>0</v>
      </c>
      <c r="G8" s="94">
        <f t="shared" si="0"/>
        <v>0</v>
      </c>
      <c r="H8" s="93">
        <f t="shared" ref="H8:H17" si="4">F8+G8</f>
        <v>0</v>
      </c>
      <c r="J8" s="83">
        <v>2</v>
      </c>
      <c r="K8" s="84"/>
      <c r="L8" s="84"/>
      <c r="M8" s="84"/>
      <c r="N8" s="93">
        <f t="shared" ref="N8:N17" si="5">L8*M8</f>
        <v>0</v>
      </c>
      <c r="O8" s="94">
        <f t="shared" si="1"/>
        <v>0</v>
      </c>
      <c r="P8" s="93">
        <f t="shared" ref="P8:P17" si="6">N8+O8</f>
        <v>0</v>
      </c>
      <c r="R8" s="83">
        <v>2</v>
      </c>
      <c r="S8" s="84"/>
      <c r="T8" s="84"/>
      <c r="U8" s="84"/>
      <c r="V8" s="93">
        <f t="shared" ref="V8:V17" si="7">T8*U8</f>
        <v>0</v>
      </c>
      <c r="W8" s="94">
        <f t="shared" si="2"/>
        <v>0</v>
      </c>
      <c r="X8" s="93">
        <f t="shared" ref="X8:X17" si="8">V8+W8</f>
        <v>0</v>
      </c>
    </row>
    <row r="9" spans="2:24">
      <c r="B9" s="83">
        <v>3</v>
      </c>
      <c r="C9" s="95"/>
      <c r="D9" s="84"/>
      <c r="E9" s="84"/>
      <c r="F9" s="93">
        <f t="shared" si="3"/>
        <v>0</v>
      </c>
      <c r="G9" s="94">
        <f t="shared" si="0"/>
        <v>0</v>
      </c>
      <c r="H9" s="93">
        <f t="shared" si="4"/>
        <v>0</v>
      </c>
      <c r="J9" s="83">
        <v>3</v>
      </c>
      <c r="K9" s="95"/>
      <c r="L9" s="84"/>
      <c r="M9" s="84"/>
      <c r="N9" s="93">
        <f t="shared" si="5"/>
        <v>0</v>
      </c>
      <c r="O9" s="94">
        <f t="shared" si="1"/>
        <v>0</v>
      </c>
      <c r="P9" s="93">
        <f t="shared" si="6"/>
        <v>0</v>
      </c>
      <c r="R9" s="83">
        <v>3</v>
      </c>
      <c r="S9" s="95"/>
      <c r="T9" s="84"/>
      <c r="U9" s="84"/>
      <c r="V9" s="93">
        <f t="shared" si="7"/>
        <v>0</v>
      </c>
      <c r="W9" s="94">
        <f t="shared" si="2"/>
        <v>0</v>
      </c>
      <c r="X9" s="93">
        <f t="shared" si="8"/>
        <v>0</v>
      </c>
    </row>
    <row r="10" spans="2:24">
      <c r="B10" s="83">
        <v>4</v>
      </c>
      <c r="C10" s="84"/>
      <c r="D10" s="84"/>
      <c r="E10" s="84"/>
      <c r="F10" s="93">
        <f t="shared" si="3"/>
        <v>0</v>
      </c>
      <c r="G10" s="94">
        <f t="shared" si="0"/>
        <v>0</v>
      </c>
      <c r="H10" s="93">
        <f t="shared" si="4"/>
        <v>0</v>
      </c>
      <c r="J10" s="83">
        <v>4</v>
      </c>
      <c r="K10" s="84"/>
      <c r="L10" s="84"/>
      <c r="M10" s="84"/>
      <c r="N10" s="93">
        <f t="shared" si="5"/>
        <v>0</v>
      </c>
      <c r="O10" s="94">
        <f t="shared" si="1"/>
        <v>0</v>
      </c>
      <c r="P10" s="93">
        <f t="shared" si="6"/>
        <v>0</v>
      </c>
      <c r="R10" s="83">
        <v>4</v>
      </c>
      <c r="S10" s="84"/>
      <c r="T10" s="84"/>
      <c r="U10" s="84"/>
      <c r="V10" s="93">
        <f t="shared" si="7"/>
        <v>0</v>
      </c>
      <c r="W10" s="94">
        <f t="shared" si="2"/>
        <v>0</v>
      </c>
      <c r="X10" s="93">
        <f t="shared" si="8"/>
        <v>0</v>
      </c>
    </row>
    <row r="11" spans="2:24">
      <c r="B11" s="83">
        <v>5</v>
      </c>
      <c r="C11" s="84"/>
      <c r="D11" s="84"/>
      <c r="E11" s="84"/>
      <c r="F11" s="93">
        <f t="shared" si="3"/>
        <v>0</v>
      </c>
      <c r="G11" s="94">
        <f t="shared" si="0"/>
        <v>0</v>
      </c>
      <c r="H11" s="93">
        <f t="shared" si="4"/>
        <v>0</v>
      </c>
      <c r="J11" s="83">
        <v>5</v>
      </c>
      <c r="K11" s="84"/>
      <c r="L11" s="84"/>
      <c r="M11" s="84"/>
      <c r="N11" s="93">
        <f t="shared" si="5"/>
        <v>0</v>
      </c>
      <c r="O11" s="94">
        <f t="shared" si="1"/>
        <v>0</v>
      </c>
      <c r="P11" s="93">
        <f t="shared" si="6"/>
        <v>0</v>
      </c>
      <c r="R11" s="83">
        <v>5</v>
      </c>
      <c r="S11" s="84"/>
      <c r="T11" s="84"/>
      <c r="U11" s="84"/>
      <c r="V11" s="93">
        <f t="shared" si="7"/>
        <v>0</v>
      </c>
      <c r="W11" s="94">
        <f t="shared" si="2"/>
        <v>0</v>
      </c>
      <c r="X11" s="93">
        <f t="shared" si="8"/>
        <v>0</v>
      </c>
    </row>
    <row r="12" spans="2:24">
      <c r="B12" s="83">
        <v>6</v>
      </c>
      <c r="C12" s="84"/>
      <c r="D12" s="84"/>
      <c r="E12" s="84"/>
      <c r="F12" s="93">
        <f t="shared" si="3"/>
        <v>0</v>
      </c>
      <c r="G12" s="94">
        <f t="shared" si="0"/>
        <v>0</v>
      </c>
      <c r="H12" s="93">
        <f t="shared" si="4"/>
        <v>0</v>
      </c>
      <c r="J12" s="83">
        <v>6</v>
      </c>
      <c r="K12" s="84"/>
      <c r="L12" s="84"/>
      <c r="M12" s="84"/>
      <c r="N12" s="93">
        <f t="shared" si="5"/>
        <v>0</v>
      </c>
      <c r="O12" s="94">
        <f t="shared" si="1"/>
        <v>0</v>
      </c>
      <c r="P12" s="93">
        <f t="shared" si="6"/>
        <v>0</v>
      </c>
      <c r="R12" s="83">
        <v>6</v>
      </c>
      <c r="S12" s="84"/>
      <c r="T12" s="84"/>
      <c r="U12" s="84"/>
      <c r="V12" s="93">
        <f t="shared" si="7"/>
        <v>0</v>
      </c>
      <c r="W12" s="94">
        <f t="shared" si="2"/>
        <v>0</v>
      </c>
      <c r="X12" s="93">
        <f t="shared" si="8"/>
        <v>0</v>
      </c>
    </row>
    <row r="13" spans="2:24">
      <c r="B13" s="83">
        <v>7</v>
      </c>
      <c r="C13" s="84"/>
      <c r="D13" s="84"/>
      <c r="E13" s="84"/>
      <c r="F13" s="93">
        <f t="shared" si="3"/>
        <v>0</v>
      </c>
      <c r="G13" s="94">
        <f t="shared" si="0"/>
        <v>0</v>
      </c>
      <c r="H13" s="93">
        <f t="shared" si="4"/>
        <v>0</v>
      </c>
      <c r="J13" s="83">
        <v>7</v>
      </c>
      <c r="K13" s="84"/>
      <c r="L13" s="84"/>
      <c r="M13" s="84"/>
      <c r="N13" s="93">
        <f t="shared" si="5"/>
        <v>0</v>
      </c>
      <c r="O13" s="94">
        <f t="shared" si="1"/>
        <v>0</v>
      </c>
      <c r="P13" s="93">
        <f t="shared" si="6"/>
        <v>0</v>
      </c>
      <c r="R13" s="83">
        <v>7</v>
      </c>
      <c r="S13" s="84"/>
      <c r="T13" s="84"/>
      <c r="U13" s="84"/>
      <c r="V13" s="93">
        <f t="shared" si="7"/>
        <v>0</v>
      </c>
      <c r="W13" s="94">
        <f t="shared" si="2"/>
        <v>0</v>
      </c>
      <c r="X13" s="93">
        <f t="shared" si="8"/>
        <v>0</v>
      </c>
    </row>
    <row r="14" spans="2:24">
      <c r="B14" s="83">
        <v>8</v>
      </c>
      <c r="C14" s="84"/>
      <c r="D14" s="84"/>
      <c r="E14" s="84"/>
      <c r="F14" s="93">
        <f t="shared" si="3"/>
        <v>0</v>
      </c>
      <c r="G14" s="94">
        <f t="shared" si="0"/>
        <v>0</v>
      </c>
      <c r="H14" s="93">
        <f t="shared" si="4"/>
        <v>0</v>
      </c>
      <c r="J14" s="83">
        <v>8</v>
      </c>
      <c r="K14" s="84"/>
      <c r="L14" s="84"/>
      <c r="M14" s="84"/>
      <c r="N14" s="93">
        <f t="shared" si="5"/>
        <v>0</v>
      </c>
      <c r="O14" s="94">
        <f t="shared" si="1"/>
        <v>0</v>
      </c>
      <c r="P14" s="93">
        <f t="shared" si="6"/>
        <v>0</v>
      </c>
      <c r="R14" s="83">
        <v>8</v>
      </c>
      <c r="S14" s="84"/>
      <c r="T14" s="84"/>
      <c r="U14" s="84"/>
      <c r="V14" s="93">
        <f t="shared" si="7"/>
        <v>0</v>
      </c>
      <c r="W14" s="94">
        <f t="shared" si="2"/>
        <v>0</v>
      </c>
      <c r="X14" s="93">
        <f t="shared" si="8"/>
        <v>0</v>
      </c>
    </row>
    <row r="15" spans="2:24">
      <c r="B15" s="83">
        <v>9</v>
      </c>
      <c r="C15" s="84"/>
      <c r="D15" s="84"/>
      <c r="E15" s="84"/>
      <c r="F15" s="93">
        <f t="shared" si="3"/>
        <v>0</v>
      </c>
      <c r="G15" s="94">
        <f t="shared" si="0"/>
        <v>0</v>
      </c>
      <c r="H15" s="93">
        <f t="shared" si="4"/>
        <v>0</v>
      </c>
      <c r="J15" s="83">
        <v>9</v>
      </c>
      <c r="K15" s="84"/>
      <c r="L15" s="84"/>
      <c r="M15" s="84"/>
      <c r="N15" s="93">
        <f t="shared" si="5"/>
        <v>0</v>
      </c>
      <c r="O15" s="94">
        <f t="shared" si="1"/>
        <v>0</v>
      </c>
      <c r="P15" s="93">
        <f t="shared" si="6"/>
        <v>0</v>
      </c>
      <c r="R15" s="83">
        <v>9</v>
      </c>
      <c r="S15" s="84"/>
      <c r="T15" s="84"/>
      <c r="U15" s="84"/>
      <c r="V15" s="93">
        <f t="shared" si="7"/>
        <v>0</v>
      </c>
      <c r="W15" s="94">
        <f t="shared" si="2"/>
        <v>0</v>
      </c>
      <c r="X15" s="93">
        <f t="shared" si="8"/>
        <v>0</v>
      </c>
    </row>
    <row r="16" spans="2:24" s="81" customFormat="1">
      <c r="B16" s="83">
        <v>10</v>
      </c>
      <c r="C16" s="86"/>
      <c r="D16" s="86"/>
      <c r="E16" s="86"/>
      <c r="F16" s="93">
        <f t="shared" si="3"/>
        <v>0</v>
      </c>
      <c r="G16" s="94">
        <f t="shared" si="0"/>
        <v>0</v>
      </c>
      <c r="H16" s="93">
        <f t="shared" si="4"/>
        <v>0</v>
      </c>
      <c r="J16" s="83">
        <v>10</v>
      </c>
      <c r="K16" s="86"/>
      <c r="L16" s="86"/>
      <c r="M16" s="86"/>
      <c r="N16" s="93">
        <f t="shared" si="5"/>
        <v>0</v>
      </c>
      <c r="O16" s="94">
        <f t="shared" si="1"/>
        <v>0</v>
      </c>
      <c r="P16" s="93">
        <f t="shared" si="6"/>
        <v>0</v>
      </c>
      <c r="R16" s="83">
        <v>10</v>
      </c>
      <c r="S16" s="86"/>
      <c r="T16" s="86"/>
      <c r="U16" s="86"/>
      <c r="V16" s="93">
        <f t="shared" si="7"/>
        <v>0</v>
      </c>
      <c r="W16" s="94">
        <f t="shared" si="2"/>
        <v>0</v>
      </c>
      <c r="X16" s="93">
        <f t="shared" si="8"/>
        <v>0</v>
      </c>
    </row>
    <row r="17" spans="2:24" s="81" customFormat="1">
      <c r="B17" s="83">
        <v>11</v>
      </c>
      <c r="C17" s="86"/>
      <c r="D17" s="86"/>
      <c r="E17" s="86"/>
      <c r="F17" s="93">
        <f t="shared" si="3"/>
        <v>0</v>
      </c>
      <c r="G17" s="94">
        <f t="shared" si="0"/>
        <v>0</v>
      </c>
      <c r="H17" s="93">
        <f t="shared" si="4"/>
        <v>0</v>
      </c>
      <c r="J17" s="83">
        <v>11</v>
      </c>
      <c r="K17" s="86"/>
      <c r="L17" s="86"/>
      <c r="M17" s="86"/>
      <c r="N17" s="93">
        <f t="shared" si="5"/>
        <v>0</v>
      </c>
      <c r="O17" s="94">
        <f t="shared" si="1"/>
        <v>0</v>
      </c>
      <c r="P17" s="93">
        <f t="shared" si="6"/>
        <v>0</v>
      </c>
      <c r="R17" s="83">
        <v>11</v>
      </c>
      <c r="S17" s="86"/>
      <c r="T17" s="86"/>
      <c r="U17" s="86"/>
      <c r="V17" s="93">
        <f t="shared" si="7"/>
        <v>0</v>
      </c>
      <c r="W17" s="94">
        <f t="shared" si="2"/>
        <v>0</v>
      </c>
      <c r="X17" s="93">
        <f t="shared" si="8"/>
        <v>0</v>
      </c>
    </row>
    <row r="18" spans="2:24" s="81" customFormat="1">
      <c r="B18" s="179" t="s">
        <v>81</v>
      </c>
      <c r="C18" s="180"/>
      <c r="D18" s="86"/>
      <c r="E18" s="86"/>
      <c r="F18" s="85">
        <f>SUM(F7:F17)</f>
        <v>0</v>
      </c>
      <c r="G18" s="85">
        <f>SUM(G7:G17)</f>
        <v>0</v>
      </c>
      <c r="H18" s="85">
        <f>SUM(H7:H17)</f>
        <v>0</v>
      </c>
      <c r="J18" s="179" t="s">
        <v>81</v>
      </c>
      <c r="K18" s="180"/>
      <c r="L18" s="86"/>
      <c r="M18" s="86"/>
      <c r="N18" s="85">
        <f>SUM(N7:N17)</f>
        <v>0</v>
      </c>
      <c r="O18" s="85">
        <f>SUM(O7:O17)</f>
        <v>0</v>
      </c>
      <c r="P18" s="85">
        <f>SUM(P7:P17)</f>
        <v>0</v>
      </c>
      <c r="R18" s="179" t="s">
        <v>81</v>
      </c>
      <c r="S18" s="180"/>
      <c r="T18" s="86"/>
      <c r="U18" s="86"/>
      <c r="V18" s="85">
        <f>SUM(V7:V17)</f>
        <v>0</v>
      </c>
      <c r="W18" s="85">
        <f>SUM(W7:W17)</f>
        <v>0</v>
      </c>
      <c r="X18" s="85">
        <f>SUM(X7:X17)</f>
        <v>0</v>
      </c>
    </row>
    <row r="20" spans="2:24" ht="16.2" customHeight="1"/>
    <row r="21" spans="2:24" ht="16.95" customHeight="1">
      <c r="B21" s="181" t="s">
        <v>82</v>
      </c>
      <c r="C21" s="181"/>
      <c r="E21" s="80" t="s">
        <v>232</v>
      </c>
      <c r="J21" s="181" t="s">
        <v>82</v>
      </c>
      <c r="K21" s="181"/>
      <c r="M21" s="80" t="s">
        <v>233</v>
      </c>
      <c r="R21" s="181" t="s">
        <v>82</v>
      </c>
      <c r="S21" s="181"/>
      <c r="U21" s="80" t="s">
        <v>234</v>
      </c>
    </row>
    <row r="23" spans="2:24" ht="57.6">
      <c r="B23" s="82" t="s">
        <v>74</v>
      </c>
      <c r="C23" s="82" t="s">
        <v>83</v>
      </c>
      <c r="D23" s="82" t="s">
        <v>75</v>
      </c>
      <c r="E23" s="82" t="s">
        <v>85</v>
      </c>
      <c r="F23" s="82" t="s">
        <v>79</v>
      </c>
      <c r="G23" s="82" t="s">
        <v>78</v>
      </c>
      <c r="H23" s="82" t="s">
        <v>80</v>
      </c>
      <c r="J23" s="82" t="s">
        <v>74</v>
      </c>
      <c r="K23" s="82" t="s">
        <v>83</v>
      </c>
      <c r="L23" s="82" t="s">
        <v>75</v>
      </c>
      <c r="M23" s="82" t="s">
        <v>85</v>
      </c>
      <c r="N23" s="82" t="s">
        <v>79</v>
      </c>
      <c r="O23" s="82" t="s">
        <v>78</v>
      </c>
      <c r="P23" s="82" t="s">
        <v>80</v>
      </c>
      <c r="R23" s="82" t="s">
        <v>74</v>
      </c>
      <c r="S23" s="82" t="s">
        <v>83</v>
      </c>
      <c r="T23" s="82" t="s">
        <v>75</v>
      </c>
      <c r="U23" s="82" t="s">
        <v>85</v>
      </c>
      <c r="V23" s="82" t="s">
        <v>79</v>
      </c>
      <c r="W23" s="82" t="s">
        <v>78</v>
      </c>
      <c r="X23" s="82" t="s">
        <v>80</v>
      </c>
    </row>
    <row r="24" spans="2:24">
      <c r="B24" s="83">
        <v>1</v>
      </c>
      <c r="C24" s="84"/>
      <c r="D24" s="84"/>
      <c r="E24" s="84"/>
      <c r="F24" s="93">
        <f>D24*E24</f>
        <v>0</v>
      </c>
      <c r="G24" s="94">
        <f t="shared" ref="G24:G34" si="9">ROUND(F24*19%,2)</f>
        <v>0</v>
      </c>
      <c r="H24" s="93">
        <f>F24+G24</f>
        <v>0</v>
      </c>
      <c r="J24" s="83">
        <v>1</v>
      </c>
      <c r="K24" s="84"/>
      <c r="L24" s="84"/>
      <c r="M24" s="84"/>
      <c r="N24" s="93">
        <f>L24*M24</f>
        <v>0</v>
      </c>
      <c r="O24" s="94">
        <f t="shared" ref="O24:O34" si="10">ROUND(N24*19%,2)</f>
        <v>0</v>
      </c>
      <c r="P24" s="93">
        <f>N24+O24</f>
        <v>0</v>
      </c>
      <c r="R24" s="83">
        <v>1</v>
      </c>
      <c r="S24" s="84"/>
      <c r="T24" s="84">
        <v>12</v>
      </c>
      <c r="U24" s="84">
        <v>500</v>
      </c>
      <c r="V24" s="93">
        <f>T24*U24</f>
        <v>6000</v>
      </c>
      <c r="W24" s="94">
        <f t="shared" ref="W24:W34" si="11">ROUND(V24*19%,2)</f>
        <v>1140</v>
      </c>
      <c r="X24" s="93">
        <f>V24+W24</f>
        <v>7140</v>
      </c>
    </row>
    <row r="25" spans="2:24">
      <c r="B25" s="83">
        <v>2</v>
      </c>
      <c r="C25" s="84"/>
      <c r="D25" s="84"/>
      <c r="E25" s="84"/>
      <c r="F25" s="93">
        <f t="shared" ref="F25:F34" si="12">D25*E25</f>
        <v>0</v>
      </c>
      <c r="G25" s="94">
        <f t="shared" si="9"/>
        <v>0</v>
      </c>
      <c r="H25" s="93">
        <f t="shared" ref="H25:H34" si="13">F25+G25</f>
        <v>0</v>
      </c>
      <c r="J25" s="83">
        <v>2</v>
      </c>
      <c r="K25" s="84"/>
      <c r="L25" s="84"/>
      <c r="M25" s="84"/>
      <c r="N25" s="93">
        <f t="shared" ref="N25:N34" si="14">L25*M25</f>
        <v>0</v>
      </c>
      <c r="O25" s="94">
        <f t="shared" si="10"/>
        <v>0</v>
      </c>
      <c r="P25" s="93">
        <f t="shared" ref="P25:P34" si="15">N25+O25</f>
        <v>0</v>
      </c>
      <c r="R25" s="83">
        <v>2</v>
      </c>
      <c r="S25" s="84"/>
      <c r="T25" s="84">
        <v>12</v>
      </c>
      <c r="U25" s="84">
        <v>800</v>
      </c>
      <c r="V25" s="93">
        <f t="shared" ref="V25:V34" si="16">T25*U25</f>
        <v>9600</v>
      </c>
      <c r="W25" s="94">
        <f t="shared" si="11"/>
        <v>1824</v>
      </c>
      <c r="X25" s="93">
        <f t="shared" ref="X25:X34" si="17">V25+W25</f>
        <v>11424</v>
      </c>
    </row>
    <row r="26" spans="2:24">
      <c r="B26" s="83">
        <v>3</v>
      </c>
      <c r="C26" s="84"/>
      <c r="D26" s="84"/>
      <c r="E26" s="84"/>
      <c r="F26" s="93">
        <f t="shared" si="12"/>
        <v>0</v>
      </c>
      <c r="G26" s="94">
        <f t="shared" si="9"/>
        <v>0</v>
      </c>
      <c r="H26" s="93">
        <f t="shared" si="13"/>
        <v>0</v>
      </c>
      <c r="J26" s="83">
        <v>3</v>
      </c>
      <c r="K26" s="84"/>
      <c r="L26" s="84"/>
      <c r="M26" s="84"/>
      <c r="N26" s="93">
        <f t="shared" si="14"/>
        <v>0</v>
      </c>
      <c r="O26" s="94">
        <f t="shared" si="10"/>
        <v>0</v>
      </c>
      <c r="P26" s="93">
        <f t="shared" si="15"/>
        <v>0</v>
      </c>
      <c r="R26" s="83">
        <v>3</v>
      </c>
      <c r="S26" s="84"/>
      <c r="T26" s="84"/>
      <c r="U26" s="84"/>
      <c r="V26" s="93">
        <f t="shared" si="16"/>
        <v>0</v>
      </c>
      <c r="W26" s="94">
        <f t="shared" si="11"/>
        <v>0</v>
      </c>
      <c r="X26" s="93">
        <f t="shared" si="17"/>
        <v>0</v>
      </c>
    </row>
    <row r="27" spans="2:24">
      <c r="B27" s="83">
        <v>4</v>
      </c>
      <c r="C27" s="84"/>
      <c r="D27" s="84"/>
      <c r="E27" s="84"/>
      <c r="F27" s="93">
        <f t="shared" si="12"/>
        <v>0</v>
      </c>
      <c r="G27" s="94">
        <f t="shared" si="9"/>
        <v>0</v>
      </c>
      <c r="H27" s="93">
        <f t="shared" si="13"/>
        <v>0</v>
      </c>
      <c r="J27" s="83">
        <v>4</v>
      </c>
      <c r="K27" s="84"/>
      <c r="L27" s="84"/>
      <c r="M27" s="84"/>
      <c r="N27" s="93">
        <f t="shared" si="14"/>
        <v>0</v>
      </c>
      <c r="O27" s="94">
        <f t="shared" si="10"/>
        <v>0</v>
      </c>
      <c r="P27" s="93">
        <f t="shared" si="15"/>
        <v>0</v>
      </c>
      <c r="R27" s="83">
        <v>4</v>
      </c>
      <c r="S27" s="84"/>
      <c r="T27" s="84"/>
      <c r="U27" s="84"/>
      <c r="V27" s="93">
        <f t="shared" si="16"/>
        <v>0</v>
      </c>
      <c r="W27" s="94">
        <f t="shared" si="11"/>
        <v>0</v>
      </c>
      <c r="X27" s="93">
        <f t="shared" si="17"/>
        <v>0</v>
      </c>
    </row>
    <row r="28" spans="2:24">
      <c r="B28" s="83">
        <v>5</v>
      </c>
      <c r="C28" s="84"/>
      <c r="D28" s="84"/>
      <c r="E28" s="84"/>
      <c r="F28" s="93">
        <f t="shared" si="12"/>
        <v>0</v>
      </c>
      <c r="G28" s="94">
        <f t="shared" si="9"/>
        <v>0</v>
      </c>
      <c r="H28" s="93">
        <f t="shared" si="13"/>
        <v>0</v>
      </c>
      <c r="J28" s="83">
        <v>5</v>
      </c>
      <c r="K28" s="84"/>
      <c r="L28" s="84"/>
      <c r="M28" s="84"/>
      <c r="N28" s="93">
        <f t="shared" si="14"/>
        <v>0</v>
      </c>
      <c r="O28" s="94">
        <f t="shared" si="10"/>
        <v>0</v>
      </c>
      <c r="P28" s="93">
        <f t="shared" si="15"/>
        <v>0</v>
      </c>
      <c r="R28" s="83">
        <v>5</v>
      </c>
      <c r="S28" s="84"/>
      <c r="T28" s="84"/>
      <c r="U28" s="84"/>
      <c r="V28" s="93">
        <f t="shared" si="16"/>
        <v>0</v>
      </c>
      <c r="W28" s="94">
        <f t="shared" si="11"/>
        <v>0</v>
      </c>
      <c r="X28" s="93">
        <f t="shared" si="17"/>
        <v>0</v>
      </c>
    </row>
    <row r="29" spans="2:24" ht="16.2" customHeight="1">
      <c r="B29" s="83">
        <v>6</v>
      </c>
      <c r="C29" s="84"/>
      <c r="D29" s="84"/>
      <c r="E29" s="84"/>
      <c r="F29" s="93">
        <f t="shared" si="12"/>
        <v>0</v>
      </c>
      <c r="G29" s="94">
        <f t="shared" si="9"/>
        <v>0</v>
      </c>
      <c r="H29" s="93">
        <f t="shared" si="13"/>
        <v>0</v>
      </c>
      <c r="J29" s="83">
        <v>6</v>
      </c>
      <c r="K29" s="84"/>
      <c r="L29" s="84"/>
      <c r="M29" s="84"/>
      <c r="N29" s="93">
        <f t="shared" si="14"/>
        <v>0</v>
      </c>
      <c r="O29" s="94">
        <f t="shared" si="10"/>
        <v>0</v>
      </c>
      <c r="P29" s="93">
        <f t="shared" si="15"/>
        <v>0</v>
      </c>
      <c r="R29" s="83">
        <v>6</v>
      </c>
      <c r="S29" s="84"/>
      <c r="T29" s="84"/>
      <c r="U29" s="84"/>
      <c r="V29" s="93">
        <f t="shared" si="16"/>
        <v>0</v>
      </c>
      <c r="W29" s="94">
        <f t="shared" si="11"/>
        <v>0</v>
      </c>
      <c r="X29" s="93">
        <f t="shared" si="17"/>
        <v>0</v>
      </c>
    </row>
    <row r="30" spans="2:24" ht="16.2" customHeight="1">
      <c r="B30" s="83">
        <v>7</v>
      </c>
      <c r="C30" s="84"/>
      <c r="D30" s="84"/>
      <c r="E30" s="84"/>
      <c r="F30" s="93">
        <f t="shared" si="12"/>
        <v>0</v>
      </c>
      <c r="G30" s="94">
        <f t="shared" si="9"/>
        <v>0</v>
      </c>
      <c r="H30" s="93">
        <f t="shared" si="13"/>
        <v>0</v>
      </c>
      <c r="J30" s="83">
        <v>7</v>
      </c>
      <c r="K30" s="84"/>
      <c r="L30" s="84"/>
      <c r="M30" s="84"/>
      <c r="N30" s="93">
        <f t="shared" si="14"/>
        <v>0</v>
      </c>
      <c r="O30" s="94">
        <f t="shared" si="10"/>
        <v>0</v>
      </c>
      <c r="P30" s="93">
        <f t="shared" si="15"/>
        <v>0</v>
      </c>
      <c r="R30" s="83">
        <v>7</v>
      </c>
      <c r="S30" s="84"/>
      <c r="T30" s="84"/>
      <c r="U30" s="84"/>
      <c r="V30" s="93">
        <f t="shared" si="16"/>
        <v>0</v>
      </c>
      <c r="W30" s="94">
        <f t="shared" si="11"/>
        <v>0</v>
      </c>
      <c r="X30" s="93">
        <f t="shared" si="17"/>
        <v>0</v>
      </c>
    </row>
    <row r="31" spans="2:24">
      <c r="B31" s="83">
        <v>8</v>
      </c>
      <c r="C31" s="84"/>
      <c r="D31" s="84"/>
      <c r="E31" s="84"/>
      <c r="F31" s="93">
        <f t="shared" si="12"/>
        <v>0</v>
      </c>
      <c r="G31" s="94">
        <f t="shared" si="9"/>
        <v>0</v>
      </c>
      <c r="H31" s="93">
        <f t="shared" si="13"/>
        <v>0</v>
      </c>
      <c r="J31" s="83">
        <v>8</v>
      </c>
      <c r="K31" s="84"/>
      <c r="L31" s="84"/>
      <c r="M31" s="84"/>
      <c r="N31" s="93">
        <f t="shared" si="14"/>
        <v>0</v>
      </c>
      <c r="O31" s="94">
        <f t="shared" si="10"/>
        <v>0</v>
      </c>
      <c r="P31" s="93">
        <f t="shared" si="15"/>
        <v>0</v>
      </c>
      <c r="R31" s="83">
        <v>8</v>
      </c>
      <c r="S31" s="84"/>
      <c r="T31" s="84"/>
      <c r="U31" s="84"/>
      <c r="V31" s="93">
        <f t="shared" si="16"/>
        <v>0</v>
      </c>
      <c r="W31" s="94">
        <f t="shared" si="11"/>
        <v>0</v>
      </c>
      <c r="X31" s="93">
        <f t="shared" si="17"/>
        <v>0</v>
      </c>
    </row>
    <row r="32" spans="2:24">
      <c r="B32" s="83">
        <v>9</v>
      </c>
      <c r="C32" s="84"/>
      <c r="D32" s="84"/>
      <c r="E32" s="84"/>
      <c r="F32" s="93">
        <f t="shared" si="12"/>
        <v>0</v>
      </c>
      <c r="G32" s="94">
        <f t="shared" si="9"/>
        <v>0</v>
      </c>
      <c r="H32" s="93">
        <f t="shared" si="13"/>
        <v>0</v>
      </c>
      <c r="J32" s="83">
        <v>9</v>
      </c>
      <c r="K32" s="84"/>
      <c r="L32" s="84"/>
      <c r="M32" s="84"/>
      <c r="N32" s="93">
        <f t="shared" si="14"/>
        <v>0</v>
      </c>
      <c r="O32" s="94">
        <f t="shared" si="10"/>
        <v>0</v>
      </c>
      <c r="P32" s="93">
        <f t="shared" si="15"/>
        <v>0</v>
      </c>
      <c r="R32" s="83">
        <v>9</v>
      </c>
      <c r="S32" s="84"/>
      <c r="T32" s="84"/>
      <c r="U32" s="84"/>
      <c r="V32" s="93">
        <f t="shared" si="16"/>
        <v>0</v>
      </c>
      <c r="W32" s="94">
        <f t="shared" si="11"/>
        <v>0</v>
      </c>
      <c r="X32" s="93">
        <f t="shared" si="17"/>
        <v>0</v>
      </c>
    </row>
    <row r="33" spans="2:24">
      <c r="B33" s="83">
        <v>10</v>
      </c>
      <c r="C33" s="86"/>
      <c r="D33" s="86"/>
      <c r="E33" s="86"/>
      <c r="F33" s="93">
        <f t="shared" si="12"/>
        <v>0</v>
      </c>
      <c r="G33" s="94">
        <f t="shared" si="9"/>
        <v>0</v>
      </c>
      <c r="H33" s="93">
        <f t="shared" si="13"/>
        <v>0</v>
      </c>
      <c r="J33" s="83">
        <v>10</v>
      </c>
      <c r="K33" s="86"/>
      <c r="L33" s="86"/>
      <c r="M33" s="86"/>
      <c r="N33" s="93">
        <f t="shared" si="14"/>
        <v>0</v>
      </c>
      <c r="O33" s="94">
        <f t="shared" si="10"/>
        <v>0</v>
      </c>
      <c r="P33" s="93">
        <f t="shared" si="15"/>
        <v>0</v>
      </c>
      <c r="R33" s="83">
        <v>10</v>
      </c>
      <c r="S33" s="86"/>
      <c r="T33" s="86"/>
      <c r="U33" s="86"/>
      <c r="V33" s="93">
        <f t="shared" si="16"/>
        <v>0</v>
      </c>
      <c r="W33" s="94">
        <f t="shared" si="11"/>
        <v>0</v>
      </c>
      <c r="X33" s="93">
        <f t="shared" si="17"/>
        <v>0</v>
      </c>
    </row>
    <row r="34" spans="2:24" ht="16.2" customHeight="1">
      <c r="B34" s="83">
        <v>11</v>
      </c>
      <c r="C34" s="86"/>
      <c r="D34" s="86"/>
      <c r="E34" s="86"/>
      <c r="F34" s="93">
        <f t="shared" si="12"/>
        <v>0</v>
      </c>
      <c r="G34" s="94">
        <f t="shared" si="9"/>
        <v>0</v>
      </c>
      <c r="H34" s="93">
        <f t="shared" si="13"/>
        <v>0</v>
      </c>
      <c r="J34" s="83">
        <v>11</v>
      </c>
      <c r="K34" s="86"/>
      <c r="L34" s="86"/>
      <c r="M34" s="86"/>
      <c r="N34" s="93">
        <f t="shared" si="14"/>
        <v>0</v>
      </c>
      <c r="O34" s="94">
        <f t="shared" si="10"/>
        <v>0</v>
      </c>
      <c r="P34" s="93">
        <f t="shared" si="15"/>
        <v>0</v>
      </c>
      <c r="R34" s="83">
        <v>11</v>
      </c>
      <c r="S34" s="86"/>
      <c r="T34" s="86"/>
      <c r="U34" s="86"/>
      <c r="V34" s="93">
        <f t="shared" si="16"/>
        <v>0</v>
      </c>
      <c r="W34" s="94">
        <f t="shared" si="11"/>
        <v>0</v>
      </c>
      <c r="X34" s="93">
        <f t="shared" si="17"/>
        <v>0</v>
      </c>
    </row>
    <row r="35" spans="2:24">
      <c r="B35" s="179" t="s">
        <v>81</v>
      </c>
      <c r="C35" s="180"/>
      <c r="D35" s="86"/>
      <c r="E35" s="86"/>
      <c r="F35" s="85">
        <f>SUM(F24:F34)</f>
        <v>0</v>
      </c>
      <c r="G35" s="85">
        <f>SUM(G24:G34)</f>
        <v>0</v>
      </c>
      <c r="H35" s="85">
        <f>SUM(H24:H34)</f>
        <v>0</v>
      </c>
      <c r="J35" s="179" t="s">
        <v>81</v>
      </c>
      <c r="K35" s="180"/>
      <c r="L35" s="86"/>
      <c r="M35" s="86"/>
      <c r="N35" s="85">
        <f>SUM(N24:N34)</f>
        <v>0</v>
      </c>
      <c r="O35" s="85">
        <f>SUM(O24:O34)</f>
        <v>0</v>
      </c>
      <c r="P35" s="85">
        <f>SUM(P24:P34)</f>
        <v>0</v>
      </c>
      <c r="R35" s="179" t="s">
        <v>81</v>
      </c>
      <c r="S35" s="180"/>
      <c r="T35" s="86"/>
      <c r="U35" s="86"/>
      <c r="V35" s="85">
        <f>SUM(V24:V34)</f>
        <v>15600</v>
      </c>
      <c r="W35" s="85">
        <f>SUM(W24:W34)</f>
        <v>2964</v>
      </c>
      <c r="X35" s="85">
        <f>SUM(X24:X34)</f>
        <v>18564</v>
      </c>
    </row>
    <row r="38" spans="2:24">
      <c r="B38" s="81" t="s">
        <v>105</v>
      </c>
      <c r="E38" s="80" t="s">
        <v>232</v>
      </c>
      <c r="J38" s="81"/>
      <c r="K38" s="183" t="s">
        <v>105</v>
      </c>
      <c r="M38" s="80" t="s">
        <v>233</v>
      </c>
      <c r="R38" s="183" t="s">
        <v>105</v>
      </c>
      <c r="U38" s="80" t="s">
        <v>234</v>
      </c>
    </row>
    <row r="39" spans="2:24">
      <c r="K39" s="184"/>
      <c r="R39" s="184"/>
    </row>
    <row r="40" spans="2:24" ht="43.2">
      <c r="B40" s="82" t="s">
        <v>74</v>
      </c>
      <c r="C40" s="82" t="s">
        <v>106</v>
      </c>
      <c r="D40" s="82" t="s">
        <v>75</v>
      </c>
      <c r="E40" s="82" t="s">
        <v>84</v>
      </c>
      <c r="F40" s="82" t="s">
        <v>79</v>
      </c>
      <c r="G40" s="82" t="s">
        <v>78</v>
      </c>
      <c r="H40" s="82" t="s">
        <v>80</v>
      </c>
      <c r="J40" s="82" t="s">
        <v>74</v>
      </c>
      <c r="K40" s="82" t="s">
        <v>106</v>
      </c>
      <c r="L40" s="82" t="s">
        <v>75</v>
      </c>
      <c r="M40" s="82" t="s">
        <v>84</v>
      </c>
      <c r="N40" s="82" t="s">
        <v>79</v>
      </c>
      <c r="O40" s="82" t="s">
        <v>78</v>
      </c>
      <c r="P40" s="82" t="s">
        <v>80</v>
      </c>
      <c r="R40" s="82" t="s">
        <v>74</v>
      </c>
      <c r="S40" s="82" t="s">
        <v>106</v>
      </c>
      <c r="T40" s="82" t="s">
        <v>75</v>
      </c>
      <c r="U40" s="82" t="s">
        <v>84</v>
      </c>
      <c r="V40" s="82" t="s">
        <v>79</v>
      </c>
      <c r="W40" s="82" t="s">
        <v>78</v>
      </c>
      <c r="X40" s="82" t="s">
        <v>80</v>
      </c>
    </row>
    <row r="41" spans="2:24">
      <c r="B41" s="83">
        <v>1</v>
      </c>
      <c r="C41" s="84"/>
      <c r="D41" s="84"/>
      <c r="E41" s="84"/>
      <c r="F41" s="93">
        <f>D41*E41</f>
        <v>0</v>
      </c>
      <c r="G41" s="94">
        <f t="shared" ref="G41:G51" si="18">ROUND(F41*19%,2)</f>
        <v>0</v>
      </c>
      <c r="H41" s="93">
        <f>F41+G41</f>
        <v>0</v>
      </c>
      <c r="J41" s="83">
        <v>1</v>
      </c>
      <c r="K41" s="84"/>
      <c r="L41" s="84"/>
      <c r="M41" s="84"/>
      <c r="N41" s="93">
        <f>L41*M41</f>
        <v>0</v>
      </c>
      <c r="O41" s="94">
        <f t="shared" ref="O41:O51" si="19">ROUND(N41*19%,2)</f>
        <v>0</v>
      </c>
      <c r="P41" s="93">
        <f>N41+O41</f>
        <v>0</v>
      </c>
      <c r="R41" s="83">
        <v>1</v>
      </c>
      <c r="S41" s="84"/>
      <c r="T41" s="84"/>
      <c r="U41" s="84"/>
      <c r="V41" s="93">
        <f>T41*U41</f>
        <v>0</v>
      </c>
      <c r="W41" s="94">
        <f t="shared" ref="W41:W51" si="20">ROUND(V41*19%,2)</f>
        <v>0</v>
      </c>
      <c r="X41" s="93">
        <f>V41+W41</f>
        <v>0</v>
      </c>
    </row>
    <row r="42" spans="2:24">
      <c r="B42" s="83">
        <v>2</v>
      </c>
      <c r="C42" s="84"/>
      <c r="D42" s="84"/>
      <c r="E42" s="84"/>
      <c r="F42" s="93">
        <f t="shared" ref="F42:F51" si="21">D42*E42</f>
        <v>0</v>
      </c>
      <c r="G42" s="94">
        <f t="shared" si="18"/>
        <v>0</v>
      </c>
      <c r="H42" s="93">
        <f t="shared" ref="H42:H51" si="22">F42+G42</f>
        <v>0</v>
      </c>
      <c r="J42" s="83">
        <v>2</v>
      </c>
      <c r="K42" s="84"/>
      <c r="L42" s="84"/>
      <c r="M42" s="84"/>
      <c r="N42" s="93">
        <f t="shared" ref="N42:N51" si="23">L42*M42</f>
        <v>0</v>
      </c>
      <c r="O42" s="94">
        <f t="shared" si="19"/>
        <v>0</v>
      </c>
      <c r="P42" s="93">
        <f t="shared" ref="P42:P51" si="24">N42+O42</f>
        <v>0</v>
      </c>
      <c r="R42" s="83">
        <v>2</v>
      </c>
      <c r="S42" s="84"/>
      <c r="T42" s="84"/>
      <c r="U42" s="84"/>
      <c r="V42" s="93">
        <f t="shared" ref="V42:V51" si="25">T42*U42</f>
        <v>0</v>
      </c>
      <c r="W42" s="94">
        <f t="shared" si="20"/>
        <v>0</v>
      </c>
      <c r="X42" s="93">
        <f t="shared" ref="X42:X51" si="26">V42+W42</f>
        <v>0</v>
      </c>
    </row>
    <row r="43" spans="2:24">
      <c r="B43" s="83">
        <v>3</v>
      </c>
      <c r="C43" s="84"/>
      <c r="D43" s="84"/>
      <c r="E43" s="84"/>
      <c r="F43" s="93">
        <f t="shared" si="21"/>
        <v>0</v>
      </c>
      <c r="G43" s="94">
        <f t="shared" si="18"/>
        <v>0</v>
      </c>
      <c r="H43" s="93">
        <f t="shared" si="22"/>
        <v>0</v>
      </c>
      <c r="J43" s="83">
        <v>3</v>
      </c>
      <c r="K43" s="84"/>
      <c r="L43" s="84"/>
      <c r="M43" s="84"/>
      <c r="N43" s="93">
        <f t="shared" si="23"/>
        <v>0</v>
      </c>
      <c r="O43" s="94">
        <f t="shared" si="19"/>
        <v>0</v>
      </c>
      <c r="P43" s="93">
        <f t="shared" si="24"/>
        <v>0</v>
      </c>
      <c r="R43" s="83">
        <v>3</v>
      </c>
      <c r="S43" s="84"/>
      <c r="T43" s="84"/>
      <c r="U43" s="84"/>
      <c r="V43" s="93">
        <f t="shared" si="25"/>
        <v>0</v>
      </c>
      <c r="W43" s="94">
        <f t="shared" si="20"/>
        <v>0</v>
      </c>
      <c r="X43" s="93">
        <f t="shared" si="26"/>
        <v>0</v>
      </c>
    </row>
    <row r="44" spans="2:24">
      <c r="B44" s="83">
        <v>4</v>
      </c>
      <c r="C44" s="84"/>
      <c r="D44" s="84"/>
      <c r="E44" s="84"/>
      <c r="F44" s="93">
        <f t="shared" si="21"/>
        <v>0</v>
      </c>
      <c r="G44" s="94">
        <f t="shared" si="18"/>
        <v>0</v>
      </c>
      <c r="H44" s="93">
        <f t="shared" si="22"/>
        <v>0</v>
      </c>
      <c r="J44" s="83">
        <v>4</v>
      </c>
      <c r="K44" s="84"/>
      <c r="L44" s="84"/>
      <c r="M44" s="84"/>
      <c r="N44" s="93">
        <f t="shared" si="23"/>
        <v>0</v>
      </c>
      <c r="O44" s="94">
        <f t="shared" si="19"/>
        <v>0</v>
      </c>
      <c r="P44" s="93">
        <f t="shared" si="24"/>
        <v>0</v>
      </c>
      <c r="R44" s="83">
        <v>4</v>
      </c>
      <c r="S44" s="84"/>
      <c r="T44" s="84"/>
      <c r="U44" s="84"/>
      <c r="V44" s="93">
        <f t="shared" si="25"/>
        <v>0</v>
      </c>
      <c r="W44" s="94">
        <f t="shared" si="20"/>
        <v>0</v>
      </c>
      <c r="X44" s="93">
        <f t="shared" si="26"/>
        <v>0</v>
      </c>
    </row>
    <row r="45" spans="2:24">
      <c r="B45" s="83">
        <v>5</v>
      </c>
      <c r="C45" s="84"/>
      <c r="D45" s="84"/>
      <c r="E45" s="84"/>
      <c r="F45" s="93">
        <f t="shared" si="21"/>
        <v>0</v>
      </c>
      <c r="G45" s="94">
        <f t="shared" si="18"/>
        <v>0</v>
      </c>
      <c r="H45" s="93">
        <f t="shared" si="22"/>
        <v>0</v>
      </c>
      <c r="J45" s="83">
        <v>5</v>
      </c>
      <c r="K45" s="84"/>
      <c r="L45" s="84"/>
      <c r="M45" s="84"/>
      <c r="N45" s="93">
        <f t="shared" si="23"/>
        <v>0</v>
      </c>
      <c r="O45" s="94">
        <f t="shared" si="19"/>
        <v>0</v>
      </c>
      <c r="P45" s="93">
        <f t="shared" si="24"/>
        <v>0</v>
      </c>
      <c r="R45" s="83">
        <v>5</v>
      </c>
      <c r="S45" s="84"/>
      <c r="T45" s="84"/>
      <c r="U45" s="84"/>
      <c r="V45" s="93">
        <f t="shared" si="25"/>
        <v>0</v>
      </c>
      <c r="W45" s="94">
        <f t="shared" si="20"/>
        <v>0</v>
      </c>
      <c r="X45" s="93">
        <f t="shared" si="26"/>
        <v>0</v>
      </c>
    </row>
    <row r="46" spans="2:24">
      <c r="B46" s="83">
        <v>6</v>
      </c>
      <c r="C46" s="84"/>
      <c r="D46" s="84"/>
      <c r="E46" s="84"/>
      <c r="F46" s="93">
        <f t="shared" si="21"/>
        <v>0</v>
      </c>
      <c r="G46" s="94">
        <f t="shared" si="18"/>
        <v>0</v>
      </c>
      <c r="H46" s="93">
        <f t="shared" si="22"/>
        <v>0</v>
      </c>
      <c r="J46" s="83">
        <v>6</v>
      </c>
      <c r="K46" s="84"/>
      <c r="L46" s="84"/>
      <c r="M46" s="84"/>
      <c r="N46" s="93">
        <f t="shared" si="23"/>
        <v>0</v>
      </c>
      <c r="O46" s="94">
        <f t="shared" si="19"/>
        <v>0</v>
      </c>
      <c r="P46" s="93">
        <f t="shared" si="24"/>
        <v>0</v>
      </c>
      <c r="R46" s="83">
        <v>6</v>
      </c>
      <c r="S46" s="84"/>
      <c r="T46" s="84"/>
      <c r="U46" s="84"/>
      <c r="V46" s="93">
        <f t="shared" si="25"/>
        <v>0</v>
      </c>
      <c r="W46" s="94">
        <f t="shared" si="20"/>
        <v>0</v>
      </c>
      <c r="X46" s="93">
        <f t="shared" si="26"/>
        <v>0</v>
      </c>
    </row>
    <row r="47" spans="2:24">
      <c r="B47" s="83">
        <v>7</v>
      </c>
      <c r="C47" s="84"/>
      <c r="D47" s="84"/>
      <c r="E47" s="84"/>
      <c r="F47" s="93">
        <f t="shared" si="21"/>
        <v>0</v>
      </c>
      <c r="G47" s="94">
        <f t="shared" si="18"/>
        <v>0</v>
      </c>
      <c r="H47" s="93">
        <f t="shared" si="22"/>
        <v>0</v>
      </c>
      <c r="J47" s="83">
        <v>7</v>
      </c>
      <c r="K47" s="84"/>
      <c r="L47" s="84"/>
      <c r="M47" s="84"/>
      <c r="N47" s="93">
        <f t="shared" si="23"/>
        <v>0</v>
      </c>
      <c r="O47" s="94">
        <f t="shared" si="19"/>
        <v>0</v>
      </c>
      <c r="P47" s="93">
        <f t="shared" si="24"/>
        <v>0</v>
      </c>
      <c r="R47" s="83">
        <v>7</v>
      </c>
      <c r="S47" s="84"/>
      <c r="T47" s="84"/>
      <c r="U47" s="84"/>
      <c r="V47" s="93">
        <f t="shared" si="25"/>
        <v>0</v>
      </c>
      <c r="W47" s="94">
        <f t="shared" si="20"/>
        <v>0</v>
      </c>
      <c r="X47" s="93">
        <f t="shared" si="26"/>
        <v>0</v>
      </c>
    </row>
    <row r="48" spans="2:24">
      <c r="B48" s="83">
        <v>8</v>
      </c>
      <c r="C48" s="84"/>
      <c r="D48" s="84"/>
      <c r="E48" s="84"/>
      <c r="F48" s="93">
        <f t="shared" si="21"/>
        <v>0</v>
      </c>
      <c r="G48" s="94">
        <f t="shared" si="18"/>
        <v>0</v>
      </c>
      <c r="H48" s="93">
        <f t="shared" si="22"/>
        <v>0</v>
      </c>
      <c r="J48" s="83">
        <v>8</v>
      </c>
      <c r="K48" s="84"/>
      <c r="L48" s="84"/>
      <c r="M48" s="84"/>
      <c r="N48" s="93">
        <f t="shared" si="23"/>
        <v>0</v>
      </c>
      <c r="O48" s="94">
        <f t="shared" si="19"/>
        <v>0</v>
      </c>
      <c r="P48" s="93">
        <f t="shared" si="24"/>
        <v>0</v>
      </c>
      <c r="R48" s="83">
        <v>8</v>
      </c>
      <c r="S48" s="84"/>
      <c r="T48" s="84"/>
      <c r="U48" s="84"/>
      <c r="V48" s="93">
        <f t="shared" si="25"/>
        <v>0</v>
      </c>
      <c r="W48" s="94">
        <f t="shared" si="20"/>
        <v>0</v>
      </c>
      <c r="X48" s="93">
        <f t="shared" si="26"/>
        <v>0</v>
      </c>
    </row>
    <row r="49" spans="2:24">
      <c r="B49" s="83">
        <v>9</v>
      </c>
      <c r="C49" s="84"/>
      <c r="D49" s="84"/>
      <c r="E49" s="84"/>
      <c r="F49" s="93">
        <f t="shared" si="21"/>
        <v>0</v>
      </c>
      <c r="G49" s="94">
        <f t="shared" si="18"/>
        <v>0</v>
      </c>
      <c r="H49" s="93">
        <f t="shared" si="22"/>
        <v>0</v>
      </c>
      <c r="J49" s="83">
        <v>9</v>
      </c>
      <c r="K49" s="84"/>
      <c r="L49" s="84"/>
      <c r="M49" s="84"/>
      <c r="N49" s="93">
        <f t="shared" si="23"/>
        <v>0</v>
      </c>
      <c r="O49" s="94">
        <f t="shared" si="19"/>
        <v>0</v>
      </c>
      <c r="P49" s="93">
        <f t="shared" si="24"/>
        <v>0</v>
      </c>
      <c r="R49" s="83">
        <v>9</v>
      </c>
      <c r="S49" s="84"/>
      <c r="T49" s="84"/>
      <c r="U49" s="84"/>
      <c r="V49" s="93">
        <f t="shared" si="25"/>
        <v>0</v>
      </c>
      <c r="W49" s="94">
        <f t="shared" si="20"/>
        <v>0</v>
      </c>
      <c r="X49" s="93">
        <f t="shared" si="26"/>
        <v>0</v>
      </c>
    </row>
    <row r="50" spans="2:24">
      <c r="B50" s="83">
        <v>10</v>
      </c>
      <c r="C50" s="86"/>
      <c r="D50" s="86"/>
      <c r="E50" s="86"/>
      <c r="F50" s="93">
        <f t="shared" si="21"/>
        <v>0</v>
      </c>
      <c r="G50" s="94">
        <f t="shared" si="18"/>
        <v>0</v>
      </c>
      <c r="H50" s="93">
        <f t="shared" si="22"/>
        <v>0</v>
      </c>
      <c r="J50" s="83">
        <v>10</v>
      </c>
      <c r="K50" s="86"/>
      <c r="L50" s="86"/>
      <c r="M50" s="86"/>
      <c r="N50" s="93">
        <f t="shared" si="23"/>
        <v>0</v>
      </c>
      <c r="O50" s="94">
        <f t="shared" si="19"/>
        <v>0</v>
      </c>
      <c r="P50" s="93">
        <f t="shared" si="24"/>
        <v>0</v>
      </c>
      <c r="R50" s="83">
        <v>10</v>
      </c>
      <c r="S50" s="86"/>
      <c r="T50" s="86"/>
      <c r="U50" s="86"/>
      <c r="V50" s="93">
        <f t="shared" si="25"/>
        <v>0</v>
      </c>
      <c r="W50" s="94">
        <f t="shared" si="20"/>
        <v>0</v>
      </c>
      <c r="X50" s="93">
        <f t="shared" si="26"/>
        <v>0</v>
      </c>
    </row>
    <row r="51" spans="2:24">
      <c r="B51" s="83">
        <v>11</v>
      </c>
      <c r="C51" s="86"/>
      <c r="D51" s="86"/>
      <c r="E51" s="86"/>
      <c r="F51" s="93">
        <f t="shared" si="21"/>
        <v>0</v>
      </c>
      <c r="G51" s="94">
        <f t="shared" si="18"/>
        <v>0</v>
      </c>
      <c r="H51" s="93">
        <f t="shared" si="22"/>
        <v>0</v>
      </c>
      <c r="J51" s="83">
        <v>11</v>
      </c>
      <c r="K51" s="86"/>
      <c r="L51" s="86"/>
      <c r="M51" s="86"/>
      <c r="N51" s="93">
        <f t="shared" si="23"/>
        <v>0</v>
      </c>
      <c r="O51" s="94">
        <f t="shared" si="19"/>
        <v>0</v>
      </c>
      <c r="P51" s="93">
        <f t="shared" si="24"/>
        <v>0</v>
      </c>
      <c r="R51" s="83">
        <v>11</v>
      </c>
      <c r="S51" s="86"/>
      <c r="T51" s="86"/>
      <c r="U51" s="86"/>
      <c r="V51" s="93">
        <f t="shared" si="25"/>
        <v>0</v>
      </c>
      <c r="W51" s="94">
        <f t="shared" si="20"/>
        <v>0</v>
      </c>
      <c r="X51" s="93">
        <f t="shared" si="26"/>
        <v>0</v>
      </c>
    </row>
    <row r="52" spans="2:24">
      <c r="B52" s="179" t="s">
        <v>81</v>
      </c>
      <c r="C52" s="180"/>
      <c r="D52" s="86"/>
      <c r="E52" s="86"/>
      <c r="F52" s="85">
        <f>SUM(F41:F51)</f>
        <v>0</v>
      </c>
      <c r="G52" s="85">
        <f>SUM(G41:G51)</f>
        <v>0</v>
      </c>
      <c r="H52" s="85">
        <f>SUM(H41:H51)</f>
        <v>0</v>
      </c>
      <c r="J52" s="179" t="s">
        <v>81</v>
      </c>
      <c r="K52" s="180"/>
      <c r="L52" s="86"/>
      <c r="M52" s="86"/>
      <c r="N52" s="85">
        <f>SUM(N41:N51)</f>
        <v>0</v>
      </c>
      <c r="O52" s="85">
        <f>SUM(O41:O51)</f>
        <v>0</v>
      </c>
      <c r="P52" s="85">
        <f>SUM(P41:P51)</f>
        <v>0</v>
      </c>
      <c r="R52" s="179" t="s">
        <v>81</v>
      </c>
      <c r="S52" s="180"/>
      <c r="T52" s="86"/>
      <c r="U52" s="86"/>
      <c r="V52" s="85">
        <f>SUM(V41:V51)</f>
        <v>0</v>
      </c>
      <c r="W52" s="85">
        <f>SUM(W41:W51)</f>
        <v>0</v>
      </c>
      <c r="X52" s="85">
        <f>SUM(X41:X51)</f>
        <v>0</v>
      </c>
    </row>
    <row r="56" spans="2:24">
      <c r="B56" s="79" t="s">
        <v>152</v>
      </c>
      <c r="C56" s="91"/>
      <c r="D56" s="91"/>
    </row>
    <row r="57" spans="2:24">
      <c r="B57" s="79" t="s">
        <v>151</v>
      </c>
    </row>
  </sheetData>
  <mergeCells count="17">
    <mergeCell ref="J52:K52"/>
    <mergeCell ref="K38:K39"/>
    <mergeCell ref="R3:S3"/>
    <mergeCell ref="R18:S18"/>
    <mergeCell ref="R21:S21"/>
    <mergeCell ref="R35:S35"/>
    <mergeCell ref="R52:S52"/>
    <mergeCell ref="R38:R39"/>
    <mergeCell ref="J3:K3"/>
    <mergeCell ref="J18:K18"/>
    <mergeCell ref="J21:K21"/>
    <mergeCell ref="J35:K35"/>
    <mergeCell ref="B18:C18"/>
    <mergeCell ref="B21:C21"/>
    <mergeCell ref="B3:C3"/>
    <mergeCell ref="B35:C35"/>
    <mergeCell ref="B52:C52"/>
  </mergeCells>
  <pageMargins left="0.7" right="0.7" top="0.75" bottom="0.75" header="0.3" footer="0.3"/>
  <pageSetup paperSize="9" scale="49" orientation="landscape" r:id="rId1"/>
  <headerFooter>
    <oddHeader>&amp;LProiect: STUDENT ANTREPRENOR, Cod SMIS 2014+: 140127 
Proiect cofinanțat din Fondul Social European prin Programul Operaţional Capital Uman 2014-2020</oddHeader>
  </headerFooter>
  <rowBreaks count="2" manualBreakCount="2">
    <brk id="20" max="16383" man="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W49"/>
  <sheetViews>
    <sheetView tabSelected="1" view="pageBreakPreview" zoomScale="90" zoomScaleNormal="90" zoomScaleSheetLayoutView="90" workbookViewId="0">
      <selection activeCell="N6" sqref="N6"/>
    </sheetView>
  </sheetViews>
  <sheetFormatPr defaultColWidth="11.19921875" defaultRowHeight="14.4"/>
  <cols>
    <col min="1" max="1" width="5.19921875" style="79" customWidth="1"/>
    <col min="2" max="2" width="18.19921875" style="79" customWidth="1"/>
    <col min="3" max="3" width="6.19921875" style="79" customWidth="1"/>
    <col min="4" max="4" width="8.19921875" style="79" customWidth="1"/>
    <col min="5" max="5" width="6.19921875" style="79" customWidth="1"/>
    <col min="6" max="6" width="14.296875" style="79" customWidth="1"/>
    <col min="7" max="7" width="13.796875" style="79" customWidth="1"/>
    <col min="8" max="8" width="8.796875" style="79" customWidth="1"/>
    <col min="9" max="9" width="10.19921875" style="79" bestFit="1" customWidth="1"/>
    <col min="10" max="16384" width="11.19921875" style="79"/>
  </cols>
  <sheetData>
    <row r="2" spans="1:23">
      <c r="B2" s="81" t="s">
        <v>93</v>
      </c>
    </row>
    <row r="4" spans="1:23">
      <c r="A4" s="185" t="s">
        <v>34</v>
      </c>
      <c r="B4" s="185" t="s">
        <v>89</v>
      </c>
      <c r="C4" s="186" t="s">
        <v>90</v>
      </c>
      <c r="D4" s="186"/>
      <c r="E4" s="186"/>
      <c r="F4" s="186"/>
      <c r="G4" s="186"/>
      <c r="H4" s="186"/>
      <c r="I4" s="186"/>
      <c r="J4" s="186" t="s">
        <v>91</v>
      </c>
      <c r="K4" s="186"/>
      <c r="L4" s="186"/>
      <c r="M4" s="186"/>
      <c r="N4" s="186"/>
      <c r="O4" s="186"/>
      <c r="P4" s="186"/>
      <c r="Q4" s="186" t="s">
        <v>94</v>
      </c>
      <c r="R4" s="186"/>
      <c r="S4" s="186"/>
      <c r="T4" s="186"/>
      <c r="U4" s="186"/>
      <c r="V4" s="186"/>
      <c r="W4" s="186"/>
    </row>
    <row r="5" spans="1:23" ht="57.6">
      <c r="A5" s="185"/>
      <c r="B5" s="185"/>
      <c r="C5" s="82" t="s">
        <v>0</v>
      </c>
      <c r="D5" s="82" t="s">
        <v>92</v>
      </c>
      <c r="E5" s="82" t="s">
        <v>95</v>
      </c>
      <c r="F5" s="82" t="s">
        <v>97</v>
      </c>
      <c r="G5" s="82" t="s">
        <v>98</v>
      </c>
      <c r="H5" s="82" t="s">
        <v>99</v>
      </c>
      <c r="I5" s="82" t="s">
        <v>100</v>
      </c>
      <c r="J5" s="82" t="s">
        <v>0</v>
      </c>
      <c r="K5" s="82" t="s">
        <v>92</v>
      </c>
      <c r="L5" s="82" t="s">
        <v>95</v>
      </c>
      <c r="M5" s="82" t="s">
        <v>97</v>
      </c>
      <c r="N5" s="82" t="s">
        <v>98</v>
      </c>
      <c r="O5" s="82" t="s">
        <v>99</v>
      </c>
      <c r="P5" s="82" t="s">
        <v>101</v>
      </c>
      <c r="Q5" s="82" t="s">
        <v>0</v>
      </c>
      <c r="R5" s="82" t="s">
        <v>92</v>
      </c>
      <c r="S5" s="82" t="s">
        <v>95</v>
      </c>
      <c r="T5" s="82" t="s">
        <v>97</v>
      </c>
      <c r="U5" s="82" t="s">
        <v>98</v>
      </c>
      <c r="V5" s="82" t="s">
        <v>99</v>
      </c>
      <c r="W5" s="82" t="s">
        <v>102</v>
      </c>
    </row>
    <row r="6" spans="1:23">
      <c r="A6" s="84"/>
      <c r="B6" s="96"/>
      <c r="C6" s="82"/>
      <c r="D6" s="82"/>
      <c r="E6" s="82"/>
      <c r="F6" s="82"/>
      <c r="G6" s="97">
        <f t="shared" ref="G6:G13" si="0">D6*E6*F6</f>
        <v>0</v>
      </c>
      <c r="H6" s="97">
        <v>0</v>
      </c>
      <c r="I6" s="97">
        <f t="shared" ref="I6:I13" si="1">G6+H6</f>
        <v>0</v>
      </c>
      <c r="J6" s="96"/>
      <c r="K6" s="96"/>
      <c r="L6" s="96"/>
      <c r="M6" s="96"/>
      <c r="N6" s="97">
        <f t="shared" ref="N6:N13" si="2">K6*L6*M6</f>
        <v>0</v>
      </c>
      <c r="O6" s="97">
        <v>0</v>
      </c>
      <c r="P6" s="97">
        <f t="shared" ref="P6:P13" si="3">N6+O6</f>
        <v>0</v>
      </c>
      <c r="Q6" s="96"/>
      <c r="R6" s="96"/>
      <c r="S6" s="96"/>
      <c r="T6" s="96"/>
      <c r="U6" s="97">
        <f t="shared" ref="U6:U13" si="4">R6*S6*T6</f>
        <v>0</v>
      </c>
      <c r="V6" s="97">
        <v>0</v>
      </c>
      <c r="W6" s="97">
        <f t="shared" ref="W6:W13" si="5">U6+V6</f>
        <v>0</v>
      </c>
    </row>
    <row r="7" spans="1:23">
      <c r="A7" s="84"/>
      <c r="B7" s="96"/>
      <c r="C7" s="96"/>
      <c r="D7" s="96"/>
      <c r="E7" s="96"/>
      <c r="F7" s="96"/>
      <c r="G7" s="97">
        <f t="shared" si="0"/>
        <v>0</v>
      </c>
      <c r="H7" s="97">
        <v>0</v>
      </c>
      <c r="I7" s="97">
        <f t="shared" si="1"/>
        <v>0</v>
      </c>
      <c r="J7" s="96"/>
      <c r="K7" s="96"/>
      <c r="L7" s="96"/>
      <c r="M7" s="96"/>
      <c r="N7" s="97">
        <f t="shared" si="2"/>
        <v>0</v>
      </c>
      <c r="O7" s="97">
        <v>0</v>
      </c>
      <c r="P7" s="97">
        <f t="shared" si="3"/>
        <v>0</v>
      </c>
      <c r="Q7" s="96"/>
      <c r="R7" s="96"/>
      <c r="S7" s="96"/>
      <c r="T7" s="96"/>
      <c r="U7" s="97">
        <f t="shared" si="4"/>
        <v>0</v>
      </c>
      <c r="V7" s="97">
        <v>0</v>
      </c>
      <c r="W7" s="97">
        <f t="shared" si="5"/>
        <v>0</v>
      </c>
    </row>
    <row r="8" spans="1:23">
      <c r="A8" s="84"/>
      <c r="B8" s="96"/>
      <c r="C8" s="96"/>
      <c r="D8" s="96"/>
      <c r="E8" s="96"/>
      <c r="F8" s="96"/>
      <c r="G8" s="97">
        <f t="shared" si="0"/>
        <v>0</v>
      </c>
      <c r="H8" s="97">
        <v>0</v>
      </c>
      <c r="I8" s="97">
        <f t="shared" si="1"/>
        <v>0</v>
      </c>
      <c r="J8" s="96"/>
      <c r="K8" s="96"/>
      <c r="L8" s="96"/>
      <c r="M8" s="96"/>
      <c r="N8" s="97">
        <f t="shared" si="2"/>
        <v>0</v>
      </c>
      <c r="O8" s="97">
        <v>0</v>
      </c>
      <c r="P8" s="97">
        <f t="shared" si="3"/>
        <v>0</v>
      </c>
      <c r="Q8" s="96"/>
      <c r="R8" s="96"/>
      <c r="S8" s="96"/>
      <c r="T8" s="96"/>
      <c r="U8" s="97">
        <f t="shared" si="4"/>
        <v>0</v>
      </c>
      <c r="V8" s="97">
        <v>0</v>
      </c>
      <c r="W8" s="97">
        <f t="shared" si="5"/>
        <v>0</v>
      </c>
    </row>
    <row r="9" spans="1:23">
      <c r="A9" s="84"/>
      <c r="B9" s="96"/>
      <c r="C9" s="96"/>
      <c r="D9" s="96"/>
      <c r="E9" s="96"/>
      <c r="F9" s="96"/>
      <c r="G9" s="97">
        <f t="shared" si="0"/>
        <v>0</v>
      </c>
      <c r="H9" s="97">
        <v>0</v>
      </c>
      <c r="I9" s="97">
        <f t="shared" si="1"/>
        <v>0</v>
      </c>
      <c r="J9" s="96"/>
      <c r="K9" s="96"/>
      <c r="L9" s="96"/>
      <c r="M9" s="96"/>
      <c r="N9" s="97">
        <f t="shared" si="2"/>
        <v>0</v>
      </c>
      <c r="O9" s="97">
        <v>0</v>
      </c>
      <c r="P9" s="97">
        <f t="shared" si="3"/>
        <v>0</v>
      </c>
      <c r="Q9" s="96"/>
      <c r="R9" s="96"/>
      <c r="S9" s="96"/>
      <c r="T9" s="96"/>
      <c r="U9" s="97">
        <f t="shared" si="4"/>
        <v>0</v>
      </c>
      <c r="V9" s="97">
        <v>0</v>
      </c>
      <c r="W9" s="97">
        <f t="shared" si="5"/>
        <v>0</v>
      </c>
    </row>
    <row r="10" spans="1:23" s="81" customFormat="1">
      <c r="A10" s="86"/>
      <c r="B10" s="96"/>
      <c r="C10" s="96"/>
      <c r="D10" s="96"/>
      <c r="E10" s="96"/>
      <c r="F10" s="96"/>
      <c r="G10" s="97">
        <f t="shared" si="0"/>
        <v>0</v>
      </c>
      <c r="H10" s="97">
        <v>0</v>
      </c>
      <c r="I10" s="97">
        <f t="shared" si="1"/>
        <v>0</v>
      </c>
      <c r="J10" s="96"/>
      <c r="K10" s="96"/>
      <c r="L10" s="96"/>
      <c r="M10" s="96"/>
      <c r="N10" s="97">
        <f t="shared" si="2"/>
        <v>0</v>
      </c>
      <c r="O10" s="97">
        <v>0</v>
      </c>
      <c r="P10" s="97">
        <f t="shared" si="3"/>
        <v>0</v>
      </c>
      <c r="Q10" s="96"/>
      <c r="R10" s="96"/>
      <c r="S10" s="96"/>
      <c r="T10" s="96"/>
      <c r="U10" s="97">
        <f t="shared" si="4"/>
        <v>0</v>
      </c>
      <c r="V10" s="97">
        <v>0</v>
      </c>
      <c r="W10" s="97">
        <f t="shared" si="5"/>
        <v>0</v>
      </c>
    </row>
    <row r="11" spans="1:23" s="81" customFormat="1">
      <c r="A11" s="86"/>
      <c r="B11" s="96"/>
      <c r="C11" s="96"/>
      <c r="D11" s="96"/>
      <c r="E11" s="96"/>
      <c r="F11" s="96"/>
      <c r="G11" s="97">
        <f t="shared" si="0"/>
        <v>0</v>
      </c>
      <c r="H11" s="97">
        <v>0</v>
      </c>
      <c r="I11" s="97">
        <f t="shared" si="1"/>
        <v>0</v>
      </c>
      <c r="J11" s="96"/>
      <c r="K11" s="96"/>
      <c r="L11" s="96"/>
      <c r="M11" s="96"/>
      <c r="N11" s="97">
        <f t="shared" si="2"/>
        <v>0</v>
      </c>
      <c r="O11" s="97">
        <v>0</v>
      </c>
      <c r="P11" s="97">
        <f t="shared" si="3"/>
        <v>0</v>
      </c>
      <c r="Q11" s="96"/>
      <c r="R11" s="96"/>
      <c r="S11" s="96"/>
      <c r="T11" s="96"/>
      <c r="U11" s="97">
        <f t="shared" si="4"/>
        <v>0</v>
      </c>
      <c r="V11" s="97">
        <v>0</v>
      </c>
      <c r="W11" s="97">
        <f t="shared" si="5"/>
        <v>0</v>
      </c>
    </row>
    <row r="12" spans="1:23" s="81" customFormat="1">
      <c r="A12" s="86"/>
      <c r="B12" s="96"/>
      <c r="C12" s="96"/>
      <c r="D12" s="96"/>
      <c r="E12" s="96"/>
      <c r="F12" s="96"/>
      <c r="G12" s="97">
        <f t="shared" si="0"/>
        <v>0</v>
      </c>
      <c r="H12" s="97">
        <v>0</v>
      </c>
      <c r="I12" s="97">
        <f t="shared" si="1"/>
        <v>0</v>
      </c>
      <c r="J12" s="96"/>
      <c r="K12" s="96"/>
      <c r="L12" s="96"/>
      <c r="M12" s="96"/>
      <c r="N12" s="97">
        <f t="shared" si="2"/>
        <v>0</v>
      </c>
      <c r="O12" s="97">
        <v>0</v>
      </c>
      <c r="P12" s="97">
        <f t="shared" si="3"/>
        <v>0</v>
      </c>
      <c r="Q12" s="96"/>
      <c r="R12" s="96"/>
      <c r="S12" s="96"/>
      <c r="T12" s="96"/>
      <c r="U12" s="97">
        <f t="shared" si="4"/>
        <v>0</v>
      </c>
      <c r="V12" s="97">
        <v>0</v>
      </c>
      <c r="W12" s="97">
        <f t="shared" si="5"/>
        <v>0</v>
      </c>
    </row>
    <row r="13" spans="1:23" s="81" customFormat="1">
      <c r="A13" s="86"/>
      <c r="B13" s="96"/>
      <c r="C13" s="96"/>
      <c r="D13" s="96"/>
      <c r="E13" s="96"/>
      <c r="F13" s="96"/>
      <c r="G13" s="97">
        <f t="shared" si="0"/>
        <v>0</v>
      </c>
      <c r="H13" s="97">
        <v>0</v>
      </c>
      <c r="I13" s="97">
        <f t="shared" si="1"/>
        <v>0</v>
      </c>
      <c r="J13" s="96"/>
      <c r="K13" s="96"/>
      <c r="L13" s="96"/>
      <c r="M13" s="96"/>
      <c r="N13" s="97">
        <f t="shared" si="2"/>
        <v>0</v>
      </c>
      <c r="O13" s="97">
        <v>0</v>
      </c>
      <c r="P13" s="97">
        <f t="shared" si="3"/>
        <v>0</v>
      </c>
      <c r="Q13" s="96"/>
      <c r="R13" s="96"/>
      <c r="S13" s="96"/>
      <c r="T13" s="96"/>
      <c r="U13" s="97">
        <f t="shared" si="4"/>
        <v>0</v>
      </c>
      <c r="V13" s="97">
        <v>0</v>
      </c>
      <c r="W13" s="97">
        <f t="shared" si="5"/>
        <v>0</v>
      </c>
    </row>
    <row r="14" spans="1:23" s="81" customFormat="1">
      <c r="A14" s="86"/>
      <c r="B14" s="98" t="s">
        <v>81</v>
      </c>
      <c r="C14" s="99"/>
      <c r="D14" s="99"/>
      <c r="E14" s="99"/>
      <c r="F14" s="99"/>
      <c r="G14" s="100">
        <f>SUM(G6:G13)</f>
        <v>0</v>
      </c>
      <c r="H14" s="100">
        <f>SUM(H6:H13)</f>
        <v>0</v>
      </c>
      <c r="I14" s="100">
        <f>SUM(I6:I13)</f>
        <v>0</v>
      </c>
      <c r="J14" s="99"/>
      <c r="K14" s="99"/>
      <c r="L14" s="99"/>
      <c r="M14" s="99"/>
      <c r="N14" s="100">
        <f>SUM(N6:N13)</f>
        <v>0</v>
      </c>
      <c r="O14" s="100">
        <f>SUM(O6:O13)</f>
        <v>0</v>
      </c>
      <c r="P14" s="100">
        <f>SUM(P6:P13)</f>
        <v>0</v>
      </c>
      <c r="Q14" s="99"/>
      <c r="R14" s="99"/>
      <c r="S14" s="99"/>
      <c r="T14" s="99"/>
      <c r="U14" s="100">
        <f>SUM(U6:U13)</f>
        <v>0</v>
      </c>
      <c r="V14" s="100">
        <f>SUM(V6:V13)</f>
        <v>0</v>
      </c>
      <c r="W14" s="100">
        <f>SUM(W6:W13)</f>
        <v>0</v>
      </c>
    </row>
    <row r="15" spans="1:23" s="81" customFormat="1"/>
    <row r="16" spans="1:23" s="81" customFormat="1"/>
    <row r="18" spans="2:6">
      <c r="B18" s="79" t="s">
        <v>152</v>
      </c>
      <c r="C18" s="91"/>
      <c r="D18" s="91"/>
    </row>
    <row r="19" spans="2:6" s="81" customFormat="1" ht="31.2" customHeight="1">
      <c r="B19" s="79" t="s">
        <v>151</v>
      </c>
      <c r="C19" s="79"/>
      <c r="D19" s="79"/>
      <c r="E19" s="79"/>
      <c r="F19" s="79"/>
    </row>
    <row r="20" spans="2:6" ht="16.2" customHeight="1"/>
    <row r="23" spans="2:6" s="80" customFormat="1" ht="16.2" customHeight="1"/>
    <row r="24" spans="2:6" ht="13.95" customHeight="1"/>
    <row r="26" spans="2:6" ht="16.2" customHeight="1"/>
    <row r="27" spans="2:6" ht="34.200000000000003" customHeight="1"/>
    <row r="28" spans="2:6" ht="34.200000000000003" customHeight="1"/>
    <row r="29" spans="2:6" ht="34.200000000000003" customHeight="1"/>
    <row r="30" spans="2:6" ht="34.200000000000003" customHeight="1"/>
    <row r="35" ht="16.2" customHeight="1"/>
    <row r="36" ht="16.2" customHeight="1"/>
    <row r="37" ht="31.95" customHeight="1"/>
    <row r="38" ht="29.55" customHeight="1"/>
    <row r="39" ht="35.549999999999997" customHeight="1"/>
    <row r="40" ht="16.2" customHeight="1"/>
    <row r="42" ht="14.55" customHeight="1"/>
    <row r="43" ht="21.45" customHeight="1"/>
    <row r="44" ht="15.45" customHeight="1"/>
    <row r="45" ht="16.2" customHeight="1"/>
    <row r="46" ht="15.45" customHeight="1"/>
    <row r="47" ht="51.45" customHeight="1"/>
    <row r="48" ht="15.45" customHeight="1"/>
    <row r="49" ht="55.95" customHeight="1"/>
  </sheetData>
  <mergeCells count="5">
    <mergeCell ref="B4:B5"/>
    <mergeCell ref="C4:I4"/>
    <mergeCell ref="J4:P4"/>
    <mergeCell ref="Q4:W4"/>
    <mergeCell ref="A4:A5"/>
  </mergeCells>
  <pageMargins left="0.7" right="0.7" top="0.75" bottom="0.75" header="0.3" footer="0.3"/>
  <pageSetup paperSize="9" scale="48" orientation="landscape" r:id="rId1"/>
  <headerFooter>
    <oddHeader>&amp;LProiect: STUDENT ANTREPRENOR, Cod SMIS 2014+: 140127 
Proiect cofinanțat din Fondul Social European prin Programul Operaţional Capital Uman 2014-2020</oddHeader>
  </headerFooter>
  <colBreaks count="2" manualBreakCount="2">
    <brk id="9" max="1048575" man="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33"/>
  <sheetViews>
    <sheetView topLeftCell="A22" workbookViewId="0">
      <selection activeCell="D34" sqref="D34"/>
    </sheetView>
  </sheetViews>
  <sheetFormatPr defaultColWidth="11.19921875" defaultRowHeight="13.8"/>
  <cols>
    <col min="1" max="1" width="8.796875" customWidth="1"/>
    <col min="2" max="2" width="4.19921875" style="39" customWidth="1"/>
    <col min="3" max="3" width="48.296875" style="2" customWidth="1"/>
    <col min="4" max="4" width="11" style="43" customWidth="1"/>
    <col min="5" max="5" width="12.796875" style="43" customWidth="1"/>
    <col min="6" max="6" width="11.5" style="43" customWidth="1"/>
  </cols>
  <sheetData>
    <row r="2" spans="2:6">
      <c r="C2" s="3" t="s">
        <v>119</v>
      </c>
    </row>
    <row r="3" spans="2:6" ht="14.4" thickBot="1"/>
    <row r="4" spans="2:6" ht="14.4" thickBot="1">
      <c r="B4" s="40"/>
      <c r="C4" s="29"/>
      <c r="D4" s="44" t="s">
        <v>20</v>
      </c>
      <c r="E4" s="44" t="s">
        <v>21</v>
      </c>
      <c r="F4" s="44" t="s">
        <v>104</v>
      </c>
    </row>
    <row r="5" spans="2:6" ht="28.2" thickBot="1">
      <c r="B5" s="41">
        <v>1</v>
      </c>
      <c r="C5" s="30" t="s">
        <v>131</v>
      </c>
      <c r="D5" s="56"/>
      <c r="E5" s="56"/>
      <c r="F5" s="56"/>
    </row>
    <row r="6" spans="2:6" ht="14.4" thickBot="1">
      <c r="B6" s="41">
        <v>2</v>
      </c>
      <c r="C6" s="31" t="s">
        <v>116</v>
      </c>
      <c r="D6" s="38">
        <f>'6. Venituri'!I14</f>
        <v>0</v>
      </c>
      <c r="E6" s="38">
        <f>'6. Venituri'!P14</f>
        <v>0</v>
      </c>
      <c r="F6" s="38">
        <f>'6. Venituri'!W14</f>
        <v>0</v>
      </c>
    </row>
    <row r="7" spans="2:6" ht="14.4" thickBot="1">
      <c r="B7" s="41">
        <v>3</v>
      </c>
      <c r="C7" s="31" t="s">
        <v>110</v>
      </c>
      <c r="D7" s="38" t="e">
        <f>#REF!+#REF!+#REF!</f>
        <v>#REF!</v>
      </c>
      <c r="E7" s="38" t="e">
        <f>#REF!+#REF!+#REF!</f>
        <v>#REF!</v>
      </c>
      <c r="F7" s="38" t="e">
        <f>#REF!+#REF!+#REF!</f>
        <v>#REF!</v>
      </c>
    </row>
    <row r="8" spans="2:6" ht="14.4" thickBot="1">
      <c r="B8" s="41">
        <v>4</v>
      </c>
      <c r="C8" s="30" t="s">
        <v>22</v>
      </c>
      <c r="D8" s="45" t="e">
        <f>D5+D6+D7</f>
        <v>#REF!</v>
      </c>
      <c r="E8" s="45" t="e">
        <f>E5+E6+E7</f>
        <v>#REF!</v>
      </c>
      <c r="F8" s="45" t="e">
        <f>F5+F6+F7</f>
        <v>#REF!</v>
      </c>
    </row>
    <row r="9" spans="2:6" ht="28.2" thickBot="1">
      <c r="B9" s="41">
        <v>5</v>
      </c>
      <c r="C9" s="35" t="s">
        <v>23</v>
      </c>
      <c r="D9" s="38"/>
      <c r="E9" s="38"/>
      <c r="F9" s="38"/>
    </row>
    <row r="10" spans="2:6" ht="14.4" thickBot="1">
      <c r="B10" s="41">
        <v>6</v>
      </c>
      <c r="C10" s="35" t="s">
        <v>24</v>
      </c>
      <c r="D10" s="38"/>
      <c r="E10" s="38"/>
      <c r="F10" s="38"/>
    </row>
    <row r="11" spans="2:6" ht="14.4" thickBot="1">
      <c r="B11" s="41">
        <v>7</v>
      </c>
      <c r="C11" s="35" t="s">
        <v>25</v>
      </c>
      <c r="D11" s="38"/>
      <c r="E11" s="38"/>
      <c r="F11" s="38"/>
    </row>
    <row r="12" spans="2:6" ht="14.4" thickBot="1">
      <c r="B12" s="41">
        <v>8</v>
      </c>
      <c r="C12" s="35" t="s">
        <v>26</v>
      </c>
      <c r="D12" s="38"/>
      <c r="E12" s="38"/>
      <c r="F12" s="38"/>
    </row>
    <row r="13" spans="2:6" ht="28.2" thickBot="1">
      <c r="B13" s="41">
        <v>9</v>
      </c>
      <c r="C13" s="35" t="s">
        <v>107</v>
      </c>
      <c r="D13" s="38"/>
      <c r="E13" s="38"/>
      <c r="F13" s="38"/>
    </row>
    <row r="14" spans="2:6" ht="14.4" thickBot="1">
      <c r="B14" s="41">
        <v>10</v>
      </c>
      <c r="C14" s="35" t="s">
        <v>27</v>
      </c>
      <c r="D14" s="38"/>
      <c r="E14" s="38"/>
      <c r="F14" s="38"/>
    </row>
    <row r="15" spans="2:6" ht="14.4" thickBot="1">
      <c r="B15" s="41">
        <v>11</v>
      </c>
      <c r="C15" s="36" t="s">
        <v>28</v>
      </c>
      <c r="D15" s="57"/>
      <c r="E15" s="57"/>
      <c r="F15" s="57"/>
    </row>
    <row r="16" spans="2:6" ht="14.4" thickBot="1">
      <c r="B16" s="41">
        <v>12</v>
      </c>
      <c r="C16" s="36" t="s">
        <v>29</v>
      </c>
      <c r="D16" s="57"/>
      <c r="E16" s="57"/>
      <c r="F16" s="57"/>
    </row>
    <row r="17" spans="2:6" ht="14.4" thickBot="1">
      <c r="B17" s="41">
        <v>13</v>
      </c>
      <c r="C17" s="32" t="s">
        <v>115</v>
      </c>
      <c r="D17" s="45">
        <f>SUM(D9:D16)</f>
        <v>0</v>
      </c>
      <c r="E17" s="45">
        <f>SUM(E9:E16)</f>
        <v>0</v>
      </c>
      <c r="F17" s="45">
        <f>SUM(F9:F16)</f>
        <v>0</v>
      </c>
    </row>
    <row r="18" spans="2:6" ht="22.95" customHeight="1" thickBot="1">
      <c r="B18" s="41">
        <v>14</v>
      </c>
      <c r="C18" s="31" t="s">
        <v>30</v>
      </c>
      <c r="D18" s="46"/>
      <c r="E18" s="46"/>
      <c r="F18" s="46"/>
    </row>
    <row r="19" spans="2:6" ht="14.4" thickBot="1">
      <c r="B19" s="41">
        <v>15</v>
      </c>
      <c r="C19" s="31" t="s">
        <v>112</v>
      </c>
      <c r="D19" s="38" t="e">
        <f>D8-D17</f>
        <v>#REF!</v>
      </c>
      <c r="E19" s="38" t="e">
        <f>E8-E17</f>
        <v>#REF!</v>
      </c>
      <c r="F19" s="38" t="e">
        <f>F8-F17</f>
        <v>#REF!</v>
      </c>
    </row>
    <row r="20" spans="2:6" ht="14.4" thickBot="1">
      <c r="B20" s="41">
        <v>16</v>
      </c>
      <c r="C20" s="31" t="s">
        <v>117</v>
      </c>
      <c r="D20" s="38"/>
      <c r="E20" s="38"/>
      <c r="F20" s="38"/>
    </row>
    <row r="21" spans="2:6" ht="14.4" thickBot="1">
      <c r="B21" s="41">
        <v>17</v>
      </c>
      <c r="C21" s="31" t="s">
        <v>31</v>
      </c>
      <c r="D21" s="38"/>
      <c r="E21" s="38"/>
      <c r="F21" s="38"/>
    </row>
    <row r="22" spans="2:6" ht="14.4" thickBot="1">
      <c r="B22" s="41">
        <v>18</v>
      </c>
      <c r="C22" s="31" t="s">
        <v>32</v>
      </c>
      <c r="D22" s="38"/>
      <c r="E22" s="38"/>
      <c r="F22" s="38"/>
    </row>
    <row r="23" spans="2:6" ht="29.55" customHeight="1" thickBot="1">
      <c r="B23" s="41">
        <v>19</v>
      </c>
      <c r="C23" s="30" t="s">
        <v>113</v>
      </c>
      <c r="D23" s="58">
        <f>D21-D22</f>
        <v>0</v>
      </c>
      <c r="E23" s="58">
        <f>E21-E22</f>
        <v>0</v>
      </c>
      <c r="F23" s="58">
        <f>F21-F22</f>
        <v>0</v>
      </c>
    </row>
    <row r="24" spans="2:6" ht="14.4" thickBot="1">
      <c r="B24" s="41">
        <v>20</v>
      </c>
      <c r="C24" s="33" t="s">
        <v>114</v>
      </c>
      <c r="D24" s="45" t="e">
        <f>D8+D21</f>
        <v>#REF!</v>
      </c>
      <c r="E24" s="45" t="e">
        <f>E8+E21</f>
        <v>#REF!</v>
      </c>
      <c r="F24" s="45" t="e">
        <f>F8+F21</f>
        <v>#REF!</v>
      </c>
    </row>
    <row r="25" spans="2:6" ht="14.4" thickBot="1">
      <c r="B25" s="41">
        <v>21</v>
      </c>
      <c r="C25" s="33" t="s">
        <v>108</v>
      </c>
      <c r="D25" s="45">
        <f>D17+D22</f>
        <v>0</v>
      </c>
      <c r="E25" s="45">
        <f>E17+E22</f>
        <v>0</v>
      </c>
      <c r="F25" s="45">
        <f>F17+F22</f>
        <v>0</v>
      </c>
    </row>
    <row r="26" spans="2:6" ht="14.4" thickBot="1">
      <c r="B26" s="41">
        <v>22</v>
      </c>
      <c r="C26" s="33" t="s">
        <v>33</v>
      </c>
      <c r="D26" s="58" t="e">
        <f>D24-D25</f>
        <v>#REF!</v>
      </c>
      <c r="E26" s="58" t="e">
        <f>E24-E25</f>
        <v>#REF!</v>
      </c>
      <c r="F26" s="58" t="e">
        <f>F24-F25</f>
        <v>#REF!</v>
      </c>
    </row>
    <row r="27" spans="2:6" ht="14.4" thickBot="1">
      <c r="B27" s="41">
        <v>23</v>
      </c>
      <c r="C27" s="34" t="s">
        <v>111</v>
      </c>
      <c r="D27" s="38">
        <v>0</v>
      </c>
      <c r="E27" s="38" t="e">
        <f>E24-E25</f>
        <v>#REF!</v>
      </c>
      <c r="F27" s="38" t="e">
        <f>F24-F25</f>
        <v>#REF!</v>
      </c>
    </row>
    <row r="28" spans="2:6">
      <c r="B28" s="47">
        <v>24</v>
      </c>
      <c r="C28" s="48" t="s">
        <v>109</v>
      </c>
      <c r="D28" s="60" t="e">
        <f>D25-D24</f>
        <v>#REF!</v>
      </c>
      <c r="E28" s="60" t="e">
        <f>E25-E24</f>
        <v>#REF!</v>
      </c>
      <c r="F28" s="60" t="e">
        <f>F25-F24</f>
        <v>#REF!</v>
      </c>
    </row>
    <row r="29" spans="2:6">
      <c r="B29" s="49">
        <v>25</v>
      </c>
      <c r="C29" s="50" t="s">
        <v>135</v>
      </c>
      <c r="D29" s="59"/>
      <c r="E29" s="59"/>
      <c r="F29" s="59"/>
    </row>
    <row r="30" spans="2:6">
      <c r="B30" s="49">
        <v>26</v>
      </c>
      <c r="C30" s="50" t="s">
        <v>136</v>
      </c>
      <c r="D30" s="59" t="e">
        <f>D8*1%</f>
        <v>#REF!</v>
      </c>
      <c r="E30" s="59" t="e">
        <f>E8*1%</f>
        <v>#REF!</v>
      </c>
      <c r="F30" s="59" t="e">
        <f>F8*1%</f>
        <v>#REF!</v>
      </c>
    </row>
    <row r="31" spans="2:6" ht="27.6">
      <c r="B31" s="49">
        <v>27</v>
      </c>
      <c r="C31" s="51" t="s">
        <v>132</v>
      </c>
      <c r="D31" s="61"/>
      <c r="E31" s="62"/>
      <c r="F31" s="62"/>
    </row>
    <row r="32" spans="2:6" ht="18.45" customHeight="1">
      <c r="B32" s="49">
        <v>28</v>
      </c>
      <c r="C32" s="52" t="s">
        <v>134</v>
      </c>
      <c r="D32" s="61" t="e">
        <f>D27-D28-D29-D30</f>
        <v>#REF!</v>
      </c>
      <c r="E32" s="61" t="e">
        <f>E27-E28-E29-E30</f>
        <v>#REF!</v>
      </c>
      <c r="F32" s="61" t="e">
        <f>F27-F28-F29-F30</f>
        <v>#REF!</v>
      </c>
    </row>
    <row r="33" spans="2:6">
      <c r="B33" s="49">
        <v>29</v>
      </c>
      <c r="C33" s="53" t="s">
        <v>133</v>
      </c>
      <c r="D33" s="61" t="e">
        <f>D28+D29+D30-D27</f>
        <v>#REF!</v>
      </c>
      <c r="E33" s="61" t="e">
        <f>E28+E29+E30-E27</f>
        <v>#REF!</v>
      </c>
      <c r="F33" s="61" t="e">
        <f>F28+F29+F30-F27</f>
        <v>#REF!</v>
      </c>
    </row>
  </sheetData>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41"/>
  <sheetViews>
    <sheetView topLeftCell="A13" workbookViewId="0">
      <selection activeCell="F30" sqref="F30:H31"/>
    </sheetView>
  </sheetViews>
  <sheetFormatPr defaultColWidth="11.19921875" defaultRowHeight="13.8"/>
  <cols>
    <col min="1" max="2" width="4.69921875" customWidth="1"/>
    <col min="3" max="3" width="54" customWidth="1"/>
    <col min="4" max="4" width="7.19921875" customWidth="1"/>
    <col min="5" max="5" width="6.19921875" bestFit="1" customWidth="1"/>
    <col min="6" max="6" width="12.796875" customWidth="1"/>
    <col min="7" max="7" width="11.296875" customWidth="1"/>
    <col min="8" max="8" width="11.19921875" customWidth="1"/>
  </cols>
  <sheetData>
    <row r="1" spans="2:8" ht="14.4">
      <c r="B1" s="230"/>
      <c r="C1" s="242" t="s">
        <v>120</v>
      </c>
      <c r="D1" s="9"/>
      <c r="E1" s="244"/>
      <c r="F1" s="230"/>
      <c r="G1" s="230"/>
      <c r="H1" s="230"/>
    </row>
    <row r="2" spans="2:8" ht="14.4">
      <c r="B2" s="230"/>
      <c r="C2" s="242"/>
      <c r="D2" s="9"/>
      <c r="E2" s="244"/>
      <c r="F2" s="230"/>
      <c r="G2" s="230"/>
      <c r="H2" s="230"/>
    </row>
    <row r="3" spans="2:8" ht="15" thickBot="1">
      <c r="B3" s="231"/>
      <c r="C3" s="243"/>
      <c r="D3" s="10"/>
      <c r="E3" s="245"/>
      <c r="F3" s="231"/>
      <c r="G3" s="231"/>
      <c r="H3" s="231"/>
    </row>
    <row r="4" spans="2:8">
      <c r="B4" s="232"/>
      <c r="C4" s="233"/>
      <c r="D4" s="11"/>
      <c r="E4" s="224" t="s">
        <v>2</v>
      </c>
      <c r="F4" s="232" t="s">
        <v>3</v>
      </c>
      <c r="G4" s="233"/>
      <c r="H4" s="235"/>
    </row>
    <row r="5" spans="2:8" ht="15.45" customHeight="1">
      <c r="B5" s="236"/>
      <c r="C5" s="237"/>
      <c r="D5" s="238"/>
      <c r="E5" s="234"/>
      <c r="F5" s="236"/>
      <c r="G5" s="237"/>
      <c r="H5" s="238"/>
    </row>
    <row r="6" spans="2:8" ht="14.4" thickBot="1">
      <c r="B6" s="220"/>
      <c r="C6" s="221"/>
      <c r="D6" s="246"/>
      <c r="E6" s="225"/>
      <c r="F6" s="239"/>
      <c r="G6" s="240"/>
      <c r="H6" s="241"/>
    </row>
    <row r="7" spans="2:8" ht="14.4" thickBot="1">
      <c r="B7" s="220" t="s">
        <v>4</v>
      </c>
      <c r="C7" s="221"/>
      <c r="D7" s="12"/>
      <c r="E7" s="13" t="s">
        <v>5</v>
      </c>
      <c r="F7" s="13">
        <v>2019</v>
      </c>
      <c r="G7" s="37">
        <v>2020</v>
      </c>
      <c r="H7" s="37">
        <v>2021</v>
      </c>
    </row>
    <row r="8" spans="2:8" ht="14.4" thickBot="1">
      <c r="B8" s="205"/>
      <c r="C8" s="228" t="s">
        <v>6</v>
      </c>
      <c r="D8" s="229"/>
      <c r="E8" s="13"/>
      <c r="F8" s="222"/>
      <c r="G8" s="223"/>
      <c r="H8" s="223"/>
    </row>
    <row r="9" spans="2:8" ht="28.2" customHeight="1" thickBot="1">
      <c r="B9" s="206"/>
      <c r="C9" s="228" t="s">
        <v>121</v>
      </c>
      <c r="D9" s="229"/>
      <c r="E9" s="13">
        <v>1</v>
      </c>
      <c r="F9" s="14"/>
      <c r="G9" s="14"/>
      <c r="H9" s="14"/>
    </row>
    <row r="10" spans="2:8" ht="42" customHeight="1" thickBot="1">
      <c r="B10" s="206"/>
      <c r="C10" s="187" t="s">
        <v>122</v>
      </c>
      <c r="D10" s="188"/>
      <c r="E10" s="13">
        <v>2</v>
      </c>
      <c r="F10" s="14"/>
      <c r="G10" s="14"/>
      <c r="H10" s="14"/>
    </row>
    <row r="11" spans="2:8">
      <c r="B11" s="206"/>
      <c r="C11" s="189" t="s">
        <v>124</v>
      </c>
      <c r="D11" s="190"/>
      <c r="E11" s="224">
        <v>3</v>
      </c>
      <c r="F11" s="201"/>
      <c r="G11" s="201"/>
      <c r="H11" s="201"/>
    </row>
    <row r="12" spans="2:8" ht="14.4" thickBot="1">
      <c r="B12" s="206"/>
      <c r="C12" s="226" t="s">
        <v>123</v>
      </c>
      <c r="D12" s="227"/>
      <c r="E12" s="225"/>
      <c r="F12" s="202"/>
      <c r="G12" s="202"/>
      <c r="H12" s="202"/>
    </row>
    <row r="13" spans="2:8" ht="14.4" thickBot="1">
      <c r="B13" s="219"/>
      <c r="C13" s="214" t="s">
        <v>7</v>
      </c>
      <c r="D13" s="215"/>
      <c r="E13" s="13">
        <v>4</v>
      </c>
      <c r="F13" s="1">
        <f>F9+F10+F11</f>
        <v>0</v>
      </c>
      <c r="G13" s="1">
        <f>G9+G10+G11</f>
        <v>0</v>
      </c>
      <c r="H13" s="1">
        <f>H9+H10+H11</f>
        <v>0</v>
      </c>
    </row>
    <row r="14" spans="2:8" ht="14.4" thickBot="1">
      <c r="B14" s="218"/>
      <c r="C14" s="187" t="s">
        <v>8</v>
      </c>
      <c r="D14" s="188"/>
      <c r="E14" s="13"/>
      <c r="F14" s="15"/>
      <c r="G14" s="15"/>
      <c r="H14" s="15"/>
    </row>
    <row r="15" spans="2:8" ht="64.95" customHeight="1" thickBot="1">
      <c r="B15" s="206"/>
      <c r="C15" s="187" t="s">
        <v>125</v>
      </c>
      <c r="D15" s="188"/>
      <c r="E15" s="13">
        <v>5</v>
      </c>
      <c r="F15" s="15"/>
      <c r="G15" s="15"/>
      <c r="H15" s="15"/>
    </row>
    <row r="16" spans="2:8" ht="55.95" customHeight="1" thickBot="1">
      <c r="B16" s="206"/>
      <c r="C16" s="187" t="s">
        <v>126</v>
      </c>
      <c r="D16" s="188"/>
      <c r="E16" s="13">
        <v>6</v>
      </c>
      <c r="F16" s="15"/>
      <c r="G16" s="15"/>
      <c r="H16" s="15"/>
    </row>
    <row r="17" spans="2:8" ht="28.2" customHeight="1" thickBot="1">
      <c r="B17" s="219"/>
      <c r="C17" s="210" t="s">
        <v>127</v>
      </c>
      <c r="D17" s="211"/>
      <c r="E17" s="13">
        <v>7</v>
      </c>
      <c r="F17" s="15"/>
      <c r="G17" s="15"/>
      <c r="H17" s="15"/>
    </row>
    <row r="18" spans="2:8" ht="28.2" customHeight="1" thickBot="1">
      <c r="B18" s="199"/>
      <c r="C18" s="210" t="s">
        <v>128</v>
      </c>
      <c r="D18" s="211"/>
      <c r="E18" s="16">
        <v>8</v>
      </c>
      <c r="F18" s="17"/>
      <c r="G18" s="17"/>
      <c r="H18" s="17"/>
    </row>
    <row r="19" spans="2:8" ht="14.4" thickBot="1">
      <c r="B19" s="200"/>
      <c r="C19" s="212" t="s">
        <v>9</v>
      </c>
      <c r="D19" s="213"/>
      <c r="E19" s="18">
        <v>9</v>
      </c>
      <c r="F19" s="19">
        <f>F15+F16+F17+F18</f>
        <v>0</v>
      </c>
      <c r="G19" s="19">
        <f>G15+G16+G17+G18</f>
        <v>0</v>
      </c>
      <c r="H19" s="19">
        <f>H15+H16+H17+H18</f>
        <v>0</v>
      </c>
    </row>
    <row r="20" spans="2:8" ht="16.2" customHeight="1" thickBot="1">
      <c r="B20" s="20"/>
      <c r="C20" s="216" t="s">
        <v>10</v>
      </c>
      <c r="D20" s="217"/>
      <c r="E20" s="21">
        <v>10</v>
      </c>
      <c r="F20" s="15"/>
      <c r="G20" s="15"/>
      <c r="H20" s="15"/>
    </row>
    <row r="21" spans="2:8" ht="83.55" customHeight="1" thickBot="1">
      <c r="B21" s="22"/>
      <c r="C21" s="193" t="s">
        <v>129</v>
      </c>
      <c r="D21" s="194"/>
      <c r="E21" s="6">
        <v>11</v>
      </c>
      <c r="F21" s="15"/>
      <c r="G21" s="15"/>
      <c r="H21" s="15"/>
    </row>
    <row r="22" spans="2:8" ht="14.4" thickBot="1">
      <c r="B22" s="23"/>
      <c r="C22" s="195" t="s">
        <v>11</v>
      </c>
      <c r="D22" s="196"/>
      <c r="E22" s="13">
        <v>12</v>
      </c>
      <c r="F22" s="1">
        <f>F19+F20-F21</f>
        <v>0</v>
      </c>
      <c r="G22" s="1">
        <f>G19+G20-G21</f>
        <v>0</v>
      </c>
      <c r="H22" s="1">
        <f>H19+H20-H21</f>
        <v>0</v>
      </c>
    </row>
    <row r="23" spans="2:8" ht="14.4" thickBot="1">
      <c r="B23" s="20"/>
      <c r="C23" s="195" t="s">
        <v>12</v>
      </c>
      <c r="D23" s="196"/>
      <c r="E23" s="21">
        <v>13</v>
      </c>
      <c r="F23" s="1">
        <f>F13+F19</f>
        <v>0</v>
      </c>
      <c r="G23" s="1">
        <f>G13+G19</f>
        <v>0</v>
      </c>
      <c r="H23" s="1">
        <f>H13+H19</f>
        <v>0</v>
      </c>
    </row>
    <row r="24" spans="2:8" ht="81" customHeight="1" thickBot="1">
      <c r="B24" s="22"/>
      <c r="C24" s="197" t="s">
        <v>139</v>
      </c>
      <c r="D24" s="198"/>
      <c r="E24" s="7">
        <v>14</v>
      </c>
      <c r="F24" s="24"/>
      <c r="G24" s="24"/>
      <c r="H24" s="24"/>
    </row>
    <row r="25" spans="2:8" ht="14.4" thickBot="1">
      <c r="B25" s="205"/>
      <c r="C25" s="187" t="s">
        <v>138</v>
      </c>
      <c r="D25" s="188"/>
      <c r="E25" s="13">
        <v>15</v>
      </c>
      <c r="F25" s="1">
        <f>F26+F27</f>
        <v>0</v>
      </c>
      <c r="G25" s="1">
        <f>G26+G27</f>
        <v>0</v>
      </c>
      <c r="H25" s="1">
        <f>H26+H27</f>
        <v>0</v>
      </c>
    </row>
    <row r="26" spans="2:8" ht="14.4" thickBot="1">
      <c r="B26" s="206"/>
      <c r="C26" s="191" t="s">
        <v>13</v>
      </c>
      <c r="D26" s="192"/>
      <c r="E26" s="13">
        <v>16</v>
      </c>
      <c r="F26" s="63"/>
      <c r="G26" s="63"/>
      <c r="H26" s="63"/>
    </row>
    <row r="27" spans="2:8" ht="14.4" thickBot="1">
      <c r="B27" s="207"/>
      <c r="C27" s="191" t="s">
        <v>14</v>
      </c>
      <c r="D27" s="192"/>
      <c r="E27" s="13">
        <v>17</v>
      </c>
      <c r="F27" s="15"/>
      <c r="G27" s="15"/>
      <c r="H27" s="15"/>
    </row>
    <row r="28" spans="2:8" ht="14.4" thickBot="1">
      <c r="B28" s="205"/>
      <c r="C28" s="187" t="s">
        <v>15</v>
      </c>
      <c r="D28" s="188"/>
      <c r="E28" s="18"/>
      <c r="F28" s="25"/>
      <c r="G28" s="25"/>
      <c r="H28" s="25"/>
    </row>
    <row r="29" spans="2:8" ht="14.4" thickBot="1">
      <c r="B29" s="206"/>
      <c r="C29" s="187" t="s">
        <v>130</v>
      </c>
      <c r="D29" s="188"/>
      <c r="E29" s="26">
        <v>18</v>
      </c>
      <c r="F29" s="1">
        <f>F30+F31+F32</f>
        <v>0</v>
      </c>
      <c r="G29" s="1">
        <f>G30+G31+G32</f>
        <v>0</v>
      </c>
      <c r="H29" s="1">
        <f>H30+H31+H32</f>
        <v>0</v>
      </c>
    </row>
    <row r="30" spans="2:8" ht="14.4" thickBot="1">
      <c r="B30" s="206"/>
      <c r="C30" s="191" t="s">
        <v>16</v>
      </c>
      <c r="D30" s="192"/>
      <c r="E30" s="13">
        <v>19</v>
      </c>
      <c r="F30" s="15"/>
      <c r="G30" s="15"/>
      <c r="H30" s="15"/>
    </row>
    <row r="31" spans="2:8" ht="14.4" thickBot="1">
      <c r="B31" s="206"/>
      <c r="C31" s="191" t="s">
        <v>67</v>
      </c>
      <c r="D31" s="192"/>
      <c r="E31" s="13">
        <v>20</v>
      </c>
      <c r="F31" s="15"/>
      <c r="G31" s="15"/>
      <c r="H31" s="15"/>
    </row>
    <row r="32" spans="2:8" ht="14.4" thickBot="1">
      <c r="B32" s="206"/>
      <c r="C32" s="187" t="s">
        <v>72</v>
      </c>
      <c r="D32" s="188"/>
      <c r="E32" s="27">
        <v>21</v>
      </c>
      <c r="F32" s="15"/>
      <c r="G32" s="15"/>
      <c r="H32" s="15"/>
    </row>
    <row r="33" spans="2:8" ht="14.4" thickBot="1">
      <c r="B33" s="206"/>
      <c r="C33" s="187" t="s">
        <v>68</v>
      </c>
      <c r="D33" s="188"/>
      <c r="E33" s="27">
        <v>22</v>
      </c>
      <c r="F33" s="15"/>
      <c r="G33" s="15"/>
      <c r="H33" s="15"/>
    </row>
    <row r="34" spans="2:8" ht="14.4" thickBot="1">
      <c r="B34" s="206"/>
      <c r="C34" s="189" t="s">
        <v>73</v>
      </c>
      <c r="D34" s="190"/>
      <c r="E34" s="27">
        <v>23</v>
      </c>
      <c r="F34" s="15"/>
      <c r="G34" s="15"/>
      <c r="H34" s="15"/>
    </row>
    <row r="35" spans="2:8" ht="21" customHeight="1" thickBot="1">
      <c r="B35" s="206"/>
      <c r="C35" s="4" t="s">
        <v>17</v>
      </c>
      <c r="D35" s="8" t="s">
        <v>69</v>
      </c>
      <c r="E35" s="28">
        <v>24</v>
      </c>
      <c r="F35" s="63"/>
      <c r="G35" s="63"/>
      <c r="H35" s="63"/>
    </row>
    <row r="36" spans="2:8" ht="18.45" customHeight="1" thickBot="1">
      <c r="B36" s="206"/>
      <c r="C36" s="5"/>
      <c r="D36" s="8" t="s">
        <v>70</v>
      </c>
      <c r="E36" s="28">
        <v>25</v>
      </c>
      <c r="F36" s="24"/>
      <c r="G36" s="63"/>
      <c r="H36" s="63"/>
    </row>
    <row r="37" spans="2:8" ht="28.2" thickBot="1">
      <c r="B37" s="206"/>
      <c r="C37" s="203" t="s">
        <v>18</v>
      </c>
      <c r="D37" s="8" t="s">
        <v>69</v>
      </c>
      <c r="E37" s="28">
        <v>26</v>
      </c>
      <c r="F37" s="64"/>
      <c r="G37" s="64"/>
      <c r="H37" s="64"/>
    </row>
    <row r="38" spans="2:8" ht="19.95" customHeight="1" thickBot="1">
      <c r="B38" s="206"/>
      <c r="C38" s="204"/>
      <c r="D38" s="42" t="s">
        <v>70</v>
      </c>
      <c r="E38" s="28">
        <v>27</v>
      </c>
      <c r="F38" s="64"/>
      <c r="G38" s="64"/>
      <c r="H38" s="64"/>
    </row>
    <row r="39" spans="2:8" ht="14.4" thickBot="1">
      <c r="B39" s="206"/>
      <c r="C39" s="191" t="s">
        <v>19</v>
      </c>
      <c r="D39" s="192"/>
      <c r="E39" s="27">
        <v>28</v>
      </c>
      <c r="F39" s="15"/>
      <c r="G39" s="15"/>
      <c r="H39" s="15"/>
    </row>
    <row r="40" spans="2:8" ht="28.2" thickBot="1">
      <c r="B40" s="206"/>
      <c r="C40" s="54" t="s">
        <v>137</v>
      </c>
      <c r="D40" s="55"/>
      <c r="E40" s="28">
        <v>29</v>
      </c>
      <c r="F40" s="63">
        <f>F29+F33+F34++F35-F36+F37-F38-F39</f>
        <v>0</v>
      </c>
      <c r="G40" s="63">
        <f>G29+G33+G34++G35-G36+G37-G38-G39</f>
        <v>0</v>
      </c>
      <c r="H40" s="63">
        <f>H29+H33+H34++H35-H36+H37-H38-H39</f>
        <v>0</v>
      </c>
    </row>
    <row r="41" spans="2:8" ht="14.4" thickBot="1">
      <c r="B41" s="207"/>
      <c r="C41" s="208" t="s">
        <v>71</v>
      </c>
      <c r="D41" s="209"/>
      <c r="E41" s="28">
        <v>30</v>
      </c>
      <c r="F41" s="63">
        <f>F40</f>
        <v>0</v>
      </c>
      <c r="G41" s="63">
        <f>G40</f>
        <v>0</v>
      </c>
      <c r="H41" s="63">
        <f>H40</f>
        <v>0</v>
      </c>
    </row>
  </sheetData>
  <mergeCells count="51">
    <mergeCell ref="F1:F3"/>
    <mergeCell ref="G1:G3"/>
    <mergeCell ref="H1:H3"/>
    <mergeCell ref="B4:C4"/>
    <mergeCell ref="E4:E6"/>
    <mergeCell ref="F4:H6"/>
    <mergeCell ref="B1:B3"/>
    <mergeCell ref="C1:C3"/>
    <mergeCell ref="E1:E3"/>
    <mergeCell ref="B5:D6"/>
    <mergeCell ref="H11:H12"/>
    <mergeCell ref="B14:B17"/>
    <mergeCell ref="B7:C7"/>
    <mergeCell ref="B8:B13"/>
    <mergeCell ref="F8:H8"/>
    <mergeCell ref="E11:E12"/>
    <mergeCell ref="C10:D10"/>
    <mergeCell ref="C12:D12"/>
    <mergeCell ref="C11:D11"/>
    <mergeCell ref="C8:D8"/>
    <mergeCell ref="C9:D9"/>
    <mergeCell ref="B18:B19"/>
    <mergeCell ref="F11:F12"/>
    <mergeCell ref="G11:G12"/>
    <mergeCell ref="C37:C38"/>
    <mergeCell ref="B25:B27"/>
    <mergeCell ref="B28:B41"/>
    <mergeCell ref="C41:D41"/>
    <mergeCell ref="C18:D18"/>
    <mergeCell ref="C30:D30"/>
    <mergeCell ref="C19:D19"/>
    <mergeCell ref="C13:D13"/>
    <mergeCell ref="C14:D14"/>
    <mergeCell ref="C15:D15"/>
    <mergeCell ref="C16:D16"/>
    <mergeCell ref="C17:D17"/>
    <mergeCell ref="C20:D20"/>
    <mergeCell ref="C21:D21"/>
    <mergeCell ref="C22:D22"/>
    <mergeCell ref="C23:D23"/>
    <mergeCell ref="C24:D24"/>
    <mergeCell ref="C31:D31"/>
    <mergeCell ref="C32:D32"/>
    <mergeCell ref="C33:D33"/>
    <mergeCell ref="C34:D34"/>
    <mergeCell ref="C39:D39"/>
    <mergeCell ref="C25:D25"/>
    <mergeCell ref="C26:D26"/>
    <mergeCell ref="C27:D27"/>
    <mergeCell ref="C28:D28"/>
    <mergeCell ref="C29:D29"/>
  </mergeCells>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E37"/>
  <sheetViews>
    <sheetView view="pageBreakPreview" zoomScaleNormal="100" zoomScaleSheetLayoutView="100" workbookViewId="0">
      <selection activeCell="C19" sqref="C19"/>
    </sheetView>
  </sheetViews>
  <sheetFormatPr defaultColWidth="11.19921875" defaultRowHeight="14.4"/>
  <cols>
    <col min="1" max="1" width="8.69921875" style="101" customWidth="1"/>
    <col min="2" max="2" width="36.69921875" style="101" customWidth="1"/>
    <col min="3" max="3" width="12.69921875" style="101" bestFit="1" customWidth="1"/>
    <col min="4" max="5" width="10.5" style="101" bestFit="1" customWidth="1"/>
    <col min="6" max="16384" width="11.19921875" style="101"/>
  </cols>
  <sheetData>
    <row r="2" spans="1:5">
      <c r="B2" s="102" t="s">
        <v>118</v>
      </c>
    </row>
    <row r="4" spans="1:5">
      <c r="A4" s="186" t="s">
        <v>34</v>
      </c>
      <c r="B4" s="186" t="s">
        <v>35</v>
      </c>
      <c r="C4" s="186" t="s">
        <v>155</v>
      </c>
      <c r="D4" s="186"/>
      <c r="E4" s="186"/>
    </row>
    <row r="5" spans="1:5">
      <c r="A5" s="186"/>
      <c r="B5" s="186"/>
      <c r="C5" s="98" t="s">
        <v>153</v>
      </c>
      <c r="D5" s="98" t="s">
        <v>154</v>
      </c>
      <c r="E5" s="98" t="s">
        <v>156</v>
      </c>
    </row>
    <row r="6" spans="1:5">
      <c r="A6" s="103" t="s">
        <v>36</v>
      </c>
      <c r="B6" s="104" t="s">
        <v>37</v>
      </c>
      <c r="C6" s="105">
        <v>0</v>
      </c>
      <c r="D6" s="105">
        <f>C33</f>
        <v>0</v>
      </c>
      <c r="E6" s="105">
        <f>D33</f>
        <v>0</v>
      </c>
    </row>
    <row r="7" spans="1:5">
      <c r="A7" s="103" t="s">
        <v>4</v>
      </c>
      <c r="B7" s="104" t="s">
        <v>38</v>
      </c>
      <c r="C7" s="106">
        <f>C8+C9+C10+C11</f>
        <v>0</v>
      </c>
      <c r="D7" s="106">
        <f>D8+D9+D10+D11</f>
        <v>0</v>
      </c>
      <c r="E7" s="106">
        <f>E8+E9+E10+E11</f>
        <v>0</v>
      </c>
    </row>
    <row r="8" spans="1:5">
      <c r="A8" s="107">
        <v>1</v>
      </c>
      <c r="B8" s="108" t="s">
        <v>39</v>
      </c>
      <c r="C8" s="109">
        <f>'6. Venituri'!I14</f>
        <v>0</v>
      </c>
      <c r="D8" s="110">
        <f>'6. Venituri'!P14</f>
        <v>0</v>
      </c>
      <c r="E8" s="110">
        <f>'6. Venituri'!W14</f>
        <v>0</v>
      </c>
    </row>
    <row r="9" spans="1:5">
      <c r="A9" s="107">
        <v>2</v>
      </c>
      <c r="B9" s="108" t="s">
        <v>40</v>
      </c>
      <c r="C9" s="109">
        <v>0</v>
      </c>
      <c r="D9" s="109"/>
      <c r="E9" s="109"/>
    </row>
    <row r="10" spans="1:5">
      <c r="A10" s="107">
        <v>3</v>
      </c>
      <c r="B10" s="108" t="s">
        <v>41</v>
      </c>
      <c r="C10" s="109">
        <v>0</v>
      </c>
      <c r="D10" s="109"/>
      <c r="E10" s="109"/>
    </row>
    <row r="11" spans="1:5">
      <c r="A11" s="107">
        <v>4</v>
      </c>
      <c r="B11" s="111" t="s">
        <v>42</v>
      </c>
      <c r="C11" s="109">
        <f>C22</f>
        <v>0</v>
      </c>
      <c r="D11" s="109">
        <v>0</v>
      </c>
      <c r="E11" s="109">
        <v>0</v>
      </c>
    </row>
    <row r="12" spans="1:5">
      <c r="A12" s="103"/>
      <c r="B12" s="104" t="s">
        <v>43</v>
      </c>
      <c r="C12" s="106">
        <f>C6+C7</f>
        <v>0</v>
      </c>
      <c r="D12" s="106">
        <f>D6+D7</f>
        <v>0</v>
      </c>
      <c r="E12" s="106">
        <f>E6+E7</f>
        <v>0</v>
      </c>
    </row>
    <row r="13" spans="1:5">
      <c r="A13" s="103" t="s">
        <v>5</v>
      </c>
      <c r="B13" s="104" t="s">
        <v>44</v>
      </c>
      <c r="C13" s="105">
        <f>SUM(C14:C21)</f>
        <v>0</v>
      </c>
      <c r="D13" s="105">
        <f>SUM(D14:D21)</f>
        <v>0</v>
      </c>
      <c r="E13" s="105">
        <f>SUM(E14:E21)</f>
        <v>0</v>
      </c>
    </row>
    <row r="14" spans="1:5" ht="28.8">
      <c r="A14" s="107">
        <v>1</v>
      </c>
      <c r="B14" s="108" t="s">
        <v>45</v>
      </c>
      <c r="C14" s="112">
        <f>'4. Cheltuieli materiale&amp; ob inv'!I23+'4. Cheltuieli materiale&amp; ob inv'!I42</f>
        <v>0</v>
      </c>
      <c r="D14" s="112">
        <f>'4. Cheltuieli materiale&amp; ob inv'!R23+'4. Cheltuieli materiale&amp; ob inv'!R42</f>
        <v>0</v>
      </c>
      <c r="E14" s="112">
        <f>'Cont de profit'!F9</f>
        <v>0</v>
      </c>
    </row>
    <row r="15" spans="1:5">
      <c r="A15" s="107">
        <v>2</v>
      </c>
      <c r="B15" s="108" t="s">
        <v>24</v>
      </c>
      <c r="C15" s="112">
        <f>'3. Cheltuieli Resurse Umane'!I13</f>
        <v>0</v>
      </c>
      <c r="D15" s="112">
        <f>'3. Cheltuieli Resurse Umane'!F23</f>
        <v>0</v>
      </c>
      <c r="E15" s="112">
        <f>'3. Cheltuieli Resurse Umane'!F34</f>
        <v>0</v>
      </c>
    </row>
    <row r="16" spans="1:5">
      <c r="A16" s="107">
        <v>3</v>
      </c>
      <c r="B16" s="108" t="s">
        <v>25</v>
      </c>
      <c r="C16" s="112">
        <f>'5.Cheltuieli Utilitati &amp; Altele'!H52</f>
        <v>0</v>
      </c>
      <c r="D16" s="112">
        <f>'Cont de profit'!E11</f>
        <v>0</v>
      </c>
      <c r="E16" s="112">
        <f>'Cont de profit'!F11</f>
        <v>0</v>
      </c>
    </row>
    <row r="17" spans="1:5">
      <c r="A17" s="107">
        <v>4</v>
      </c>
      <c r="B17" s="108" t="s">
        <v>26</v>
      </c>
      <c r="C17" s="112">
        <f>'5.Cheltuieli Utilitati &amp; Altele'!H18</f>
        <v>0</v>
      </c>
      <c r="D17" s="112">
        <f>'Cont de profit'!E12</f>
        <v>0</v>
      </c>
      <c r="E17" s="112">
        <f>'Cont de profit'!F12</f>
        <v>0</v>
      </c>
    </row>
    <row r="18" spans="1:5" ht="28.8">
      <c r="A18" s="107">
        <v>5</v>
      </c>
      <c r="B18" s="108" t="s">
        <v>46</v>
      </c>
      <c r="C18" s="112">
        <f>'5.Cheltuieli Utilitati &amp; Altele'!H35</f>
        <v>0</v>
      </c>
      <c r="D18" s="112">
        <f>'Cont de profit'!E13</f>
        <v>0</v>
      </c>
      <c r="E18" s="112">
        <f>'Cont de profit'!F13</f>
        <v>0</v>
      </c>
    </row>
    <row r="19" spans="1:5">
      <c r="A19" s="107">
        <v>6</v>
      </c>
      <c r="B19" s="108" t="s">
        <v>27</v>
      </c>
      <c r="C19" s="109">
        <f>'Cont de profit'!D1</f>
        <v>0</v>
      </c>
      <c r="D19" s="109">
        <f>'Cont de profit'!E14</f>
        <v>0</v>
      </c>
      <c r="E19" s="109">
        <f>'Cont de profit'!F14</f>
        <v>0</v>
      </c>
    </row>
    <row r="20" spans="1:5">
      <c r="A20" s="107">
        <v>7</v>
      </c>
      <c r="B20" s="108" t="s">
        <v>47</v>
      </c>
      <c r="C20" s="109">
        <f>'Cont de profit'!D15</f>
        <v>0</v>
      </c>
      <c r="D20" s="109">
        <f>'Cont de profit'!E15</f>
        <v>0</v>
      </c>
      <c r="E20" s="109">
        <f>'Cont de profit'!F15</f>
        <v>0</v>
      </c>
    </row>
    <row r="21" spans="1:5">
      <c r="A21" s="107">
        <v>8</v>
      </c>
      <c r="B21" s="108" t="s">
        <v>29</v>
      </c>
      <c r="C21" s="109">
        <f>'Cont de profit'!D16</f>
        <v>0</v>
      </c>
      <c r="D21" s="109">
        <f>'Cont de profit'!E16</f>
        <v>0</v>
      </c>
      <c r="E21" s="109">
        <f>'Cont de profit'!F16</f>
        <v>0</v>
      </c>
    </row>
    <row r="22" spans="1:5" ht="28.8">
      <c r="A22" s="103" t="s">
        <v>48</v>
      </c>
      <c r="B22" s="104" t="s">
        <v>49</v>
      </c>
      <c r="C22" s="105">
        <f>'1.Buget plan afaceri'!I72</f>
        <v>0</v>
      </c>
      <c r="D22" s="105">
        <v>0</v>
      </c>
      <c r="E22" s="105">
        <v>0</v>
      </c>
    </row>
    <row r="23" spans="1:5">
      <c r="A23" s="103" t="s">
        <v>50</v>
      </c>
      <c r="B23" s="104" t="s">
        <v>51</v>
      </c>
      <c r="C23" s="105"/>
      <c r="D23" s="105"/>
      <c r="E23" s="105"/>
    </row>
    <row r="24" spans="1:5">
      <c r="A24" s="107"/>
      <c r="B24" s="108" t="s">
        <v>52</v>
      </c>
      <c r="C24" s="109"/>
      <c r="D24" s="109"/>
      <c r="E24" s="109"/>
    </row>
    <row r="25" spans="1:5">
      <c r="A25" s="107"/>
      <c r="B25" s="108" t="s">
        <v>53</v>
      </c>
      <c r="C25" s="109"/>
      <c r="D25" s="109"/>
      <c r="E25" s="109"/>
    </row>
    <row r="26" spans="1:5">
      <c r="A26" s="103" t="s">
        <v>54</v>
      </c>
      <c r="B26" s="104" t="s">
        <v>55</v>
      </c>
      <c r="C26" s="106">
        <f>C27+C28+C29</f>
        <v>0</v>
      </c>
      <c r="D26" s="106">
        <f>D27+D28+D29</f>
        <v>0</v>
      </c>
      <c r="E26" s="106">
        <f>E27+E28+E29</f>
        <v>0</v>
      </c>
    </row>
    <row r="27" spans="1:5">
      <c r="A27" s="107">
        <v>1</v>
      </c>
      <c r="B27" s="108" t="s">
        <v>56</v>
      </c>
      <c r="C27" s="109"/>
      <c r="D27" s="109"/>
      <c r="E27" s="109"/>
    </row>
    <row r="28" spans="1:5">
      <c r="A28" s="107">
        <v>2</v>
      </c>
      <c r="B28" s="108" t="s">
        <v>57</v>
      </c>
      <c r="C28" s="109"/>
      <c r="D28" s="109"/>
      <c r="E28" s="109"/>
    </row>
    <row r="29" spans="1:5">
      <c r="A29" s="107">
        <v>3</v>
      </c>
      <c r="B29" s="108" t="s">
        <v>58</v>
      </c>
      <c r="C29" s="109">
        <f>'Cont de profit'!D15</f>
        <v>0</v>
      </c>
      <c r="D29" s="109">
        <f>'Cont de profit'!E15</f>
        <v>0</v>
      </c>
      <c r="E29" s="109">
        <f>'Cont de profit'!F15</f>
        <v>0</v>
      </c>
    </row>
    <row r="30" spans="1:5">
      <c r="A30" s="103" t="s">
        <v>59</v>
      </c>
      <c r="B30" s="104" t="s">
        <v>60</v>
      </c>
      <c r="C30" s="105"/>
      <c r="D30" s="105"/>
      <c r="E30" s="105"/>
    </row>
    <row r="31" spans="1:5">
      <c r="A31" s="103" t="s">
        <v>61</v>
      </c>
      <c r="B31" s="104" t="s">
        <v>62</v>
      </c>
      <c r="C31" s="106">
        <f>C13+C22+C23+C26+C30</f>
        <v>0</v>
      </c>
      <c r="D31" s="106">
        <f>D13+D22+D23+D26+D30</f>
        <v>0</v>
      </c>
      <c r="E31" s="106">
        <f>E13+E22+E23+E26+E30</f>
        <v>0</v>
      </c>
    </row>
    <row r="32" spans="1:5">
      <c r="A32" s="103" t="s">
        <v>63</v>
      </c>
      <c r="B32" s="104" t="s">
        <v>64</v>
      </c>
      <c r="C32" s="113">
        <f>C7-C31</f>
        <v>0</v>
      </c>
      <c r="D32" s="113">
        <f>D7-D31</f>
        <v>0</v>
      </c>
      <c r="E32" s="113">
        <f>E7-E31</f>
        <v>0</v>
      </c>
    </row>
    <row r="33" spans="1:5">
      <c r="A33" s="103" t="s">
        <v>65</v>
      </c>
      <c r="B33" s="104" t="s">
        <v>66</v>
      </c>
      <c r="C33" s="113">
        <f>C6+C32</f>
        <v>0</v>
      </c>
      <c r="D33" s="113">
        <f>D6+D32</f>
        <v>0</v>
      </c>
      <c r="E33" s="113">
        <f>E6+E32</f>
        <v>0</v>
      </c>
    </row>
    <row r="36" spans="1:5">
      <c r="A36" s="101" t="s">
        <v>152</v>
      </c>
      <c r="B36" s="114"/>
      <c r="C36" s="114"/>
    </row>
    <row r="37" spans="1:5">
      <c r="A37" s="143" t="s">
        <v>151</v>
      </c>
      <c r="B37" s="143"/>
      <c r="C37" s="143"/>
    </row>
  </sheetData>
  <mergeCells count="3">
    <mergeCell ref="A4:A5"/>
    <mergeCell ref="B4:B5"/>
    <mergeCell ref="C4:E4"/>
  </mergeCells>
  <pageMargins left="0.7" right="0.7" top="0.75" bottom="0.75" header="0.3" footer="0.3"/>
  <pageSetup paperSize="9" orientation="portrait" horizontalDpi="1200" verticalDpi="1200" r:id="rId1"/>
  <headerFooter>
    <oddHeader>&amp;LProiect: STUDENT ANTREPRENOR, Cod SMIS 2014+: 140127 
Proiect cofinanțat din Fondul Social European prin Programul Operaţional Capital Uman 2014-2020</oddHeader>
  </headerFooter>
</worksheet>
</file>

<file path=docProps/app.xml><?xml version="1.0" encoding="utf-8"?>
<Properties xmlns="http://schemas.openxmlformats.org/officeDocument/2006/extended-properties" xmlns:vt="http://schemas.openxmlformats.org/officeDocument/2006/docPropsVTypes">
  <TotalTime>172</TotalTime>
  <Application>Microsoft Excel</Application>
  <DocSecurity>0</DocSecurity>
  <ScaleCrop>false</ScaleCrop>
  <HeadingPairs>
    <vt:vector size="4" baseType="variant">
      <vt:variant>
        <vt:lpstr>Foi de lucru</vt:lpstr>
      </vt:variant>
      <vt:variant>
        <vt:i4>9</vt:i4>
      </vt:variant>
      <vt:variant>
        <vt:lpstr>Zone denumite</vt:lpstr>
      </vt:variant>
      <vt:variant>
        <vt:i4>3</vt:i4>
      </vt:variant>
    </vt:vector>
  </HeadingPairs>
  <TitlesOfParts>
    <vt:vector size="12" baseType="lpstr">
      <vt:lpstr>1.Buget plan afaceri</vt:lpstr>
      <vt:lpstr>2. Echipamente, utilaje &amp; soft</vt:lpstr>
      <vt:lpstr>3. Cheltuieli Resurse Umane</vt:lpstr>
      <vt:lpstr>4. Cheltuieli materiale&amp; ob inv</vt:lpstr>
      <vt:lpstr>5.Cheltuieli Utilitati &amp; Altele</vt:lpstr>
      <vt:lpstr>6. Venituri</vt:lpstr>
      <vt:lpstr>Cont de profit</vt:lpstr>
      <vt:lpstr>Prev. Bilant</vt:lpstr>
      <vt:lpstr>7. CashFlow</vt:lpstr>
      <vt:lpstr>'1.Buget plan afaceri'!Zona_de_imprimat</vt:lpstr>
      <vt:lpstr>'3. Cheltuieli Resurse Umane'!Zona_de_imprimat</vt:lpstr>
      <vt:lpstr>'6. Venituri'!Zona_de_imprimat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Vali</dc:creator>
  <cp:lastModifiedBy>Oana Gabriela</cp:lastModifiedBy>
  <cp:revision>4</cp:revision>
  <cp:lastPrinted>2022-03-04T10:31:35Z</cp:lastPrinted>
  <dcterms:created xsi:type="dcterms:W3CDTF">2015-03-24T11:39:25Z</dcterms:created>
  <dcterms:modified xsi:type="dcterms:W3CDTF">2022-11-21T09:40:24Z</dcterms:modified>
</cp:coreProperties>
</file>